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18FDB504-A725-4B1B-90B7-20769EC3B817}" xr6:coauthVersionLast="45" xr6:coauthVersionMax="45" xr10:uidLastSave="{00000000-0000-0000-0000-000000000000}"/>
  <bookViews>
    <workbookView xWindow="-120" yWindow="-120" windowWidth="29040" windowHeight="15840" tabRatio="513" xr2:uid="{00000000-000D-0000-FFFF-FFFF00000000}"/>
  </bookViews>
  <sheets>
    <sheet name="PMEGP Target for 1&amp;2nd Loan" sheetId="8" r:id="rId1"/>
    <sheet name="1st Loan District Wise" sheetId="5" r:id="rId2"/>
    <sheet name="BANK WISE (May be Rectifed)" sheetId="9" r:id="rId3"/>
    <sheet name="BRANCH WISE (May be Rectified)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5" l="1"/>
  <c r="E243" i="10"/>
  <c r="G243" i="10" s="1"/>
  <c r="G242" i="10"/>
  <c r="F242" i="10"/>
  <c r="G241" i="10"/>
  <c r="F241" i="10"/>
  <c r="G240" i="10"/>
  <c r="F240" i="10"/>
  <c r="G239" i="10"/>
  <c r="F239" i="10"/>
  <c r="G238" i="10"/>
  <c r="F238" i="10"/>
  <c r="G237" i="10"/>
  <c r="F237" i="10"/>
  <c r="G236" i="10"/>
  <c r="F236" i="10"/>
  <c r="G235" i="10"/>
  <c r="F235" i="10"/>
  <c r="G234" i="10"/>
  <c r="F234" i="10"/>
  <c r="G233" i="10"/>
  <c r="F233" i="10"/>
  <c r="G232" i="10"/>
  <c r="F232" i="10"/>
  <c r="G231" i="10"/>
  <c r="F231" i="10"/>
  <c r="G230" i="10"/>
  <c r="F230" i="10"/>
  <c r="G229" i="10"/>
  <c r="F229" i="10"/>
  <c r="G228" i="10"/>
  <c r="F228" i="10"/>
  <c r="G227" i="10"/>
  <c r="F227" i="10"/>
  <c r="G226" i="10"/>
  <c r="F226" i="10"/>
  <c r="G225" i="10"/>
  <c r="F225" i="10"/>
  <c r="G224" i="10"/>
  <c r="F224" i="10"/>
  <c r="G223" i="10"/>
  <c r="F223" i="10"/>
  <c r="G222" i="10"/>
  <c r="F222" i="10"/>
  <c r="G221" i="10"/>
  <c r="F221" i="10"/>
  <c r="G220" i="10"/>
  <c r="F220" i="10"/>
  <c r="G219" i="10"/>
  <c r="F219" i="10"/>
  <c r="G218" i="10"/>
  <c r="F218" i="10"/>
  <c r="G217" i="10"/>
  <c r="F217" i="10"/>
  <c r="G216" i="10"/>
  <c r="F216" i="10"/>
  <c r="G215" i="10"/>
  <c r="F215" i="10"/>
  <c r="G214" i="10"/>
  <c r="F214" i="10"/>
  <c r="G213" i="10"/>
  <c r="F213" i="10"/>
  <c r="G212" i="10"/>
  <c r="F212" i="10"/>
  <c r="G211" i="10"/>
  <c r="F211" i="10"/>
  <c r="G210" i="10"/>
  <c r="F210" i="10"/>
  <c r="G209" i="10"/>
  <c r="F209" i="10"/>
  <c r="G208" i="10"/>
  <c r="F208" i="10"/>
  <c r="G207" i="10"/>
  <c r="F207" i="10"/>
  <c r="G206" i="10"/>
  <c r="F206" i="10"/>
  <c r="G205" i="10"/>
  <c r="F205" i="10"/>
  <c r="G204" i="10"/>
  <c r="F204" i="10"/>
  <c r="G203" i="10"/>
  <c r="F203" i="10"/>
  <c r="G202" i="10"/>
  <c r="F202" i="10"/>
  <c r="E201" i="10"/>
  <c r="G201" i="10" s="1"/>
  <c r="G200" i="10"/>
  <c r="F200" i="10"/>
  <c r="G199" i="10"/>
  <c r="F199" i="10"/>
  <c r="G198" i="10"/>
  <c r="F198" i="10"/>
  <c r="G197" i="10"/>
  <c r="G196" i="10"/>
  <c r="F196" i="10"/>
  <c r="G195" i="10"/>
  <c r="F195" i="10"/>
  <c r="G194" i="10"/>
  <c r="F194" i="10"/>
  <c r="G193" i="10"/>
  <c r="F193" i="10"/>
  <c r="G192" i="10"/>
  <c r="F192" i="10"/>
  <c r="G191" i="10"/>
  <c r="F191" i="10"/>
  <c r="G190" i="10"/>
  <c r="F190" i="10"/>
  <c r="G189" i="10"/>
  <c r="F189" i="10"/>
  <c r="E188" i="10"/>
  <c r="G188" i="10" s="1"/>
  <c r="G187" i="10"/>
  <c r="F187" i="10"/>
  <c r="G186" i="10"/>
  <c r="G185" i="10"/>
  <c r="F185" i="10"/>
  <c r="G184" i="10"/>
  <c r="G183" i="10"/>
  <c r="E182" i="10"/>
  <c r="G182" i="10" s="1"/>
  <c r="G181" i="10"/>
  <c r="G180" i="10"/>
  <c r="F180" i="10"/>
  <c r="G179" i="10"/>
  <c r="F179" i="10"/>
  <c r="G178" i="10"/>
  <c r="F178" i="10"/>
  <c r="G177" i="10"/>
  <c r="G176" i="10"/>
  <c r="F176" i="10"/>
  <c r="G175" i="10"/>
  <c r="F175" i="10"/>
  <c r="G174" i="10"/>
  <c r="F174" i="10"/>
  <c r="E173" i="10"/>
  <c r="G173" i="10" s="1"/>
  <c r="G172" i="10"/>
  <c r="G171" i="10"/>
  <c r="G170" i="10"/>
  <c r="F170" i="10"/>
  <c r="G169" i="10"/>
  <c r="F169" i="10"/>
  <c r="G168" i="10"/>
  <c r="G167" i="10"/>
  <c r="G166" i="10"/>
  <c r="G165" i="10"/>
  <c r="F165" i="10"/>
  <c r="G164" i="10"/>
  <c r="G163" i="10"/>
  <c r="G162" i="10"/>
  <c r="F162" i="10"/>
  <c r="G161" i="10"/>
  <c r="G160" i="10"/>
  <c r="G159" i="10"/>
  <c r="G158" i="10"/>
  <c r="G157" i="10"/>
  <c r="G156" i="10"/>
  <c r="G155" i="10"/>
  <c r="G154" i="10"/>
  <c r="G153" i="10"/>
  <c r="F153" i="10"/>
  <c r="G152" i="10"/>
  <c r="F152" i="10"/>
  <c r="G151" i="10"/>
  <c r="F151" i="10"/>
  <c r="G150" i="10"/>
  <c r="G149" i="10"/>
  <c r="F149" i="10"/>
  <c r="G148" i="10"/>
  <c r="G147" i="10"/>
  <c r="G146" i="10"/>
  <c r="G145" i="10"/>
  <c r="G144" i="10"/>
  <c r="G143" i="10"/>
  <c r="F143" i="10"/>
  <c r="G142" i="10"/>
  <c r="G141" i="10"/>
  <c r="F141" i="10"/>
  <c r="G140" i="10"/>
  <c r="G139" i="10"/>
  <c r="F139" i="10"/>
  <c r="G138" i="10"/>
  <c r="F138" i="10"/>
  <c r="G137" i="10"/>
  <c r="F137" i="10"/>
  <c r="E136" i="10"/>
  <c r="G136" i="10" s="1"/>
  <c r="G135" i="10"/>
  <c r="F135" i="10"/>
  <c r="G134" i="10"/>
  <c r="F134" i="10"/>
  <c r="G133" i="10"/>
  <c r="F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G103" i="10"/>
  <c r="F103" i="10"/>
  <c r="G102" i="10"/>
  <c r="F102" i="10"/>
  <c r="E101" i="10"/>
  <c r="G101" i="10" s="1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E83" i="10"/>
  <c r="G83" i="10" s="1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E69" i="10"/>
  <c r="G69" i="10" s="1"/>
  <c r="G68" i="10"/>
  <c r="F68" i="10"/>
  <c r="G67" i="10"/>
  <c r="F67" i="10"/>
  <c r="G66" i="10"/>
  <c r="F66" i="10"/>
  <c r="G65" i="10"/>
  <c r="G64" i="10"/>
  <c r="F64" i="10"/>
  <c r="G63" i="10"/>
  <c r="F63" i="10"/>
  <c r="E62" i="10"/>
  <c r="G62" i="10" s="1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E50" i="10"/>
  <c r="G50" i="10" s="1"/>
  <c r="G49" i="10"/>
  <c r="F49" i="10"/>
  <c r="G48" i="10"/>
  <c r="F48" i="10"/>
  <c r="G47" i="10"/>
  <c r="G46" i="10"/>
  <c r="G45" i="10"/>
  <c r="G44" i="10"/>
  <c r="F44" i="10"/>
  <c r="G43" i="10"/>
  <c r="G42" i="10"/>
  <c r="F42" i="10"/>
  <c r="G41" i="10"/>
  <c r="G40" i="10"/>
  <c r="G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E14" i="10"/>
  <c r="G14" i="10" s="1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G5" i="10"/>
  <c r="F5" i="10"/>
  <c r="G4" i="10"/>
  <c r="F4" i="10"/>
  <c r="G3" i="10"/>
  <c r="F3" i="10"/>
  <c r="F188" i="10" l="1"/>
  <c r="F101" i="10"/>
  <c r="F243" i="10"/>
  <c r="F201" i="10"/>
  <c r="F182" i="10"/>
  <c r="F50" i="10"/>
  <c r="F14" i="10"/>
  <c r="F62" i="10"/>
  <c r="F69" i="10"/>
  <c r="F83" i="10"/>
  <c r="F173" i="10"/>
  <c r="F136" i="10"/>
  <c r="E244" i="10"/>
  <c r="G244" i="10" s="1"/>
  <c r="F244" i="10" l="1"/>
  <c r="M22" i="8"/>
  <c r="M23" i="8"/>
  <c r="L22" i="8"/>
  <c r="L23" i="8"/>
  <c r="M21" i="8"/>
  <c r="L21" i="8"/>
  <c r="K21" i="8"/>
  <c r="N21" i="8" s="1"/>
  <c r="H22" i="8"/>
  <c r="H23" i="8"/>
  <c r="H21" i="8"/>
  <c r="J5" i="8"/>
  <c r="J6" i="8"/>
  <c r="J7" i="8"/>
  <c r="J8" i="8"/>
  <c r="J9" i="8"/>
  <c r="J10" i="8"/>
  <c r="J11" i="8"/>
  <c r="J12" i="8"/>
  <c r="J13" i="8"/>
  <c r="J14" i="8"/>
  <c r="J15" i="8"/>
  <c r="J4" i="8"/>
  <c r="G5" i="8"/>
  <c r="G6" i="8"/>
  <c r="G7" i="8"/>
  <c r="G8" i="8"/>
  <c r="G9" i="8"/>
  <c r="G10" i="8"/>
  <c r="G11" i="8"/>
  <c r="G12" i="8"/>
  <c r="G13" i="8"/>
  <c r="G14" i="8"/>
  <c r="G15" i="8"/>
  <c r="G4" i="8"/>
  <c r="N22" i="8" l="1"/>
  <c r="N23" i="8"/>
  <c r="D5" i="8"/>
  <c r="D6" i="8"/>
  <c r="D7" i="8"/>
  <c r="D8" i="8"/>
  <c r="D9" i="8"/>
  <c r="D10" i="8"/>
  <c r="D11" i="8"/>
  <c r="D12" i="8"/>
  <c r="D13" i="8"/>
  <c r="D14" i="8"/>
  <c r="D15" i="8"/>
  <c r="D4" i="8"/>
  <c r="N24" i="8" l="1"/>
  <c r="G28" i="9"/>
  <c r="H28" i="9" s="1"/>
  <c r="E28" i="9"/>
  <c r="F28" i="9" s="1"/>
  <c r="C28" i="9"/>
  <c r="D28" i="9" s="1"/>
  <c r="I27" i="9"/>
  <c r="H27" i="9"/>
  <c r="F27" i="9"/>
  <c r="D27" i="9"/>
  <c r="I26" i="9"/>
  <c r="H26" i="9"/>
  <c r="F26" i="9"/>
  <c r="D26" i="9"/>
  <c r="I25" i="9"/>
  <c r="H25" i="9"/>
  <c r="F25" i="9"/>
  <c r="D25" i="9"/>
  <c r="I24" i="9"/>
  <c r="H24" i="9"/>
  <c r="F24" i="9"/>
  <c r="D24" i="9"/>
  <c r="I23" i="9"/>
  <c r="H23" i="9"/>
  <c r="F23" i="9"/>
  <c r="D23" i="9"/>
  <c r="I22" i="9"/>
  <c r="H22" i="9"/>
  <c r="F22" i="9"/>
  <c r="D22" i="9"/>
  <c r="I21" i="9"/>
  <c r="H21" i="9"/>
  <c r="F21" i="9"/>
  <c r="D21" i="9"/>
  <c r="I20" i="9"/>
  <c r="H20" i="9"/>
  <c r="F20" i="9"/>
  <c r="D20" i="9"/>
  <c r="I19" i="9"/>
  <c r="H19" i="9"/>
  <c r="F19" i="9"/>
  <c r="D19" i="9"/>
  <c r="I18" i="9"/>
  <c r="H18" i="9"/>
  <c r="F18" i="9"/>
  <c r="D18" i="9"/>
  <c r="I17" i="9"/>
  <c r="H17" i="9"/>
  <c r="F17" i="9"/>
  <c r="D17" i="9"/>
  <c r="I16" i="9"/>
  <c r="H16" i="9"/>
  <c r="F16" i="9"/>
  <c r="D16" i="9"/>
  <c r="I15" i="9"/>
  <c r="H15" i="9"/>
  <c r="F15" i="9"/>
  <c r="D15" i="9"/>
  <c r="I14" i="9"/>
  <c r="H14" i="9"/>
  <c r="F14" i="9"/>
  <c r="D14" i="9"/>
  <c r="I13" i="9"/>
  <c r="H13" i="9"/>
  <c r="F13" i="9"/>
  <c r="D13" i="9"/>
  <c r="I12" i="9"/>
  <c r="H12" i="9"/>
  <c r="F12" i="9"/>
  <c r="D12" i="9"/>
  <c r="I11" i="9"/>
  <c r="H11" i="9"/>
  <c r="F11" i="9"/>
  <c r="D11" i="9"/>
  <c r="I10" i="9"/>
  <c r="H10" i="9"/>
  <c r="F10" i="9"/>
  <c r="D10" i="9"/>
  <c r="I9" i="9"/>
  <c r="H9" i="9"/>
  <c r="F9" i="9"/>
  <c r="D9" i="9"/>
  <c r="I8" i="9"/>
  <c r="H8" i="9"/>
  <c r="F8" i="9"/>
  <c r="D8" i="9"/>
  <c r="I7" i="9"/>
  <c r="H7" i="9"/>
  <c r="F7" i="9"/>
  <c r="D7" i="9"/>
  <c r="I6" i="9"/>
  <c r="H6" i="9"/>
  <c r="F6" i="9"/>
  <c r="D6" i="9"/>
  <c r="I5" i="9"/>
  <c r="H5" i="9"/>
  <c r="F5" i="9"/>
  <c r="D5" i="9"/>
  <c r="J15" i="9" l="1"/>
  <c r="J27" i="9"/>
  <c r="J11" i="9"/>
  <c r="J23" i="9"/>
  <c r="J7" i="9"/>
  <c r="J19" i="9"/>
  <c r="J12" i="9"/>
  <c r="J16" i="9"/>
  <c r="J20" i="9"/>
  <c r="J24" i="9"/>
  <c r="J28" i="9"/>
  <c r="I28" i="9"/>
  <c r="J8" i="9"/>
  <c r="J5" i="9"/>
  <c r="J9" i="9"/>
  <c r="J13" i="9"/>
  <c r="J17" i="9"/>
  <c r="J21" i="9"/>
  <c r="J25" i="9"/>
  <c r="J6" i="9"/>
  <c r="J10" i="9"/>
  <c r="J14" i="9"/>
  <c r="J18" i="9"/>
  <c r="J22" i="9"/>
  <c r="J26" i="9"/>
  <c r="S9" i="5" l="1"/>
  <c r="K9" i="8"/>
  <c r="H9" i="8"/>
  <c r="E9" i="8"/>
  <c r="E7" i="8"/>
  <c r="E5" i="8"/>
  <c r="L5" i="8"/>
  <c r="M5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M4" i="8"/>
  <c r="L4" i="8"/>
  <c r="K24" i="8"/>
  <c r="J24" i="8"/>
  <c r="I24" i="8"/>
  <c r="G24" i="8"/>
  <c r="F24" i="8"/>
  <c r="H24" i="8" s="1"/>
  <c r="E24" i="8"/>
  <c r="D24" i="8"/>
  <c r="C24" i="8"/>
  <c r="I16" i="8"/>
  <c r="J16" i="8" s="1"/>
  <c r="F16" i="8"/>
  <c r="G16" i="8" s="1"/>
  <c r="C16" i="8"/>
  <c r="D16" i="8" s="1"/>
  <c r="K15" i="8"/>
  <c r="H15" i="8"/>
  <c r="E15" i="8"/>
  <c r="K14" i="8"/>
  <c r="H14" i="8"/>
  <c r="E14" i="8"/>
  <c r="K13" i="8"/>
  <c r="H13" i="8"/>
  <c r="E13" i="8"/>
  <c r="K12" i="8"/>
  <c r="H12" i="8"/>
  <c r="E12" i="8"/>
  <c r="K11" i="8"/>
  <c r="H11" i="8"/>
  <c r="E11" i="8"/>
  <c r="K10" i="8"/>
  <c r="H10" i="8"/>
  <c r="E10" i="8"/>
  <c r="N10" i="8" s="1"/>
  <c r="K8" i="8"/>
  <c r="H8" i="8"/>
  <c r="E8" i="8"/>
  <c r="K7" i="8"/>
  <c r="H7" i="8"/>
  <c r="K6" i="8"/>
  <c r="H6" i="8"/>
  <c r="E6" i="8"/>
  <c r="K5" i="8"/>
  <c r="H5" i="8"/>
  <c r="K4" i="8"/>
  <c r="H4" i="8"/>
  <c r="E4" i="8"/>
  <c r="L24" i="8" l="1"/>
  <c r="M24" i="8"/>
  <c r="N13" i="8"/>
  <c r="N11" i="8"/>
  <c r="N14" i="8"/>
  <c r="N9" i="8"/>
  <c r="N4" i="8"/>
  <c r="N15" i="8"/>
  <c r="N12" i="8"/>
  <c r="N8" i="8"/>
  <c r="H16" i="8"/>
  <c r="N7" i="8"/>
  <c r="M16" i="8"/>
  <c r="N6" i="8"/>
  <c r="L16" i="8"/>
  <c r="K16" i="8"/>
  <c r="N5" i="8"/>
  <c r="E16" i="8"/>
  <c r="N16" i="8" l="1"/>
  <c r="K11" i="5" l="1"/>
  <c r="M11" i="5" s="1"/>
  <c r="M9" i="5"/>
  <c r="M10" i="5"/>
  <c r="J9" i="5"/>
  <c r="J10" i="5"/>
  <c r="G9" i="5"/>
  <c r="G10" i="5"/>
  <c r="D9" i="5"/>
  <c r="D10" i="5"/>
  <c r="AJ11" i="5"/>
  <c r="AG11" i="5"/>
  <c r="AD11" i="5"/>
  <c r="AA11" i="5"/>
  <c r="X11" i="5"/>
  <c r="U11" i="5"/>
  <c r="O11" i="5"/>
  <c r="L11" i="5"/>
  <c r="I11" i="5"/>
  <c r="F11" i="5"/>
  <c r="D8" i="5"/>
  <c r="G8" i="5"/>
  <c r="J8" i="5"/>
  <c r="M8" i="5"/>
  <c r="P8" i="5"/>
  <c r="S8" i="5"/>
  <c r="V8" i="5"/>
  <c r="Y8" i="5"/>
  <c r="AB8" i="5"/>
  <c r="AE8" i="5"/>
  <c r="AH8" i="5"/>
  <c r="AK8" i="5"/>
  <c r="R11" i="5" l="1"/>
  <c r="AM10" i="5"/>
  <c r="C11" i="5"/>
  <c r="AM9" i="5"/>
  <c r="AM8" i="5"/>
  <c r="AL8" i="5"/>
  <c r="AN8" i="5" s="1"/>
  <c r="AL9" i="5"/>
  <c r="AL10" i="5"/>
  <c r="AN10" i="5" s="1"/>
  <c r="D11" i="5"/>
  <c r="AM11" i="5" l="1"/>
  <c r="AN9" i="5"/>
  <c r="Y9" i="5"/>
  <c r="V9" i="5"/>
  <c r="AE9" i="5" l="1"/>
  <c r="AK9" i="5" l="1"/>
  <c r="AH9" i="5"/>
  <c r="AB9" i="5"/>
  <c r="P9" i="5"/>
  <c r="AK10" i="5"/>
  <c r="S10" i="5"/>
  <c r="P10" i="5"/>
  <c r="AK11" i="5" l="1"/>
  <c r="AI11" i="5"/>
  <c r="AF11" i="5"/>
  <c r="AC11" i="5"/>
  <c r="Z11" i="5"/>
  <c r="W11" i="5"/>
  <c r="T11" i="5"/>
  <c r="Q11" i="5"/>
  <c r="N11" i="5"/>
  <c r="H11" i="5"/>
  <c r="J11" i="5" s="1"/>
  <c r="E11" i="5"/>
  <c r="G11" i="5" s="1"/>
  <c r="AH10" i="5"/>
  <c r="AE10" i="5"/>
  <c r="AB10" i="5"/>
  <c r="Y10" i="5"/>
  <c r="V10" i="5"/>
  <c r="AL11" i="5" l="1"/>
  <c r="AN11" i="5" s="1"/>
  <c r="P11" i="5"/>
  <c r="AB11" i="5"/>
  <c r="Y11" i="5"/>
  <c r="V11" i="5"/>
  <c r="S11" i="5"/>
  <c r="AH11" i="5"/>
  <c r="AE11" i="5"/>
</calcChain>
</file>

<file path=xl/sharedStrings.xml><?xml version="1.0" encoding="utf-8"?>
<sst xmlns="http://schemas.openxmlformats.org/spreadsheetml/2006/main" count="657" uniqueCount="236">
  <si>
    <t>MM</t>
  </si>
  <si>
    <t>East Khasi Hills</t>
  </si>
  <si>
    <t>West Khasi Hills</t>
  </si>
  <si>
    <t>Ri-Bhoi</t>
  </si>
  <si>
    <t>East Garo Hills</t>
  </si>
  <si>
    <t>West Garo Hills</t>
  </si>
  <si>
    <t>KVIC</t>
  </si>
  <si>
    <t>KVIB</t>
  </si>
  <si>
    <t>DCIC</t>
  </si>
  <si>
    <t>TOTAL</t>
  </si>
  <si>
    <t xml:space="preserve">                                                                                     NAME OF THE DISTRICT                                                                                               (Rs. In lakhs)</t>
  </si>
  <si>
    <t>West Jaintia</t>
  </si>
  <si>
    <t>East Jaintia</t>
  </si>
  <si>
    <t>South West KH</t>
  </si>
  <si>
    <t>South West GH</t>
  </si>
  <si>
    <t>North Garo Hills</t>
  </si>
  <si>
    <t>Average Employments is 8 person per projects</t>
  </si>
  <si>
    <t>Eastern West KH</t>
  </si>
  <si>
    <t>South Garo hills</t>
  </si>
  <si>
    <t>Sr. No.</t>
  </si>
  <si>
    <t>Name of the Bank</t>
  </si>
  <si>
    <t>Nos</t>
  </si>
  <si>
    <t>AXIS BANK LTD</t>
  </si>
  <si>
    <t>BANDHAN BANK</t>
  </si>
  <si>
    <t>BANK OF BARODA</t>
  </si>
  <si>
    <t>BANK OF INDIA</t>
  </si>
  <si>
    <t>BANK OF MAHARASHTRA</t>
  </si>
  <si>
    <t>CANARA BANK</t>
  </si>
  <si>
    <t>CENTRAL BANK OF INDIA</t>
  </si>
  <si>
    <t>HDFC BANK</t>
  </si>
  <si>
    <t>ICICI BANK LTD</t>
  </si>
  <si>
    <t>IDBI BANK</t>
  </si>
  <si>
    <t>INDIAN BANK</t>
  </si>
  <si>
    <t>INDIAN OVERSEAS BANK</t>
  </si>
  <si>
    <t>MCAB</t>
  </si>
  <si>
    <t>MEGHALAYA RURAL BANK</t>
  </si>
  <si>
    <t>NESFB</t>
  </si>
  <si>
    <t>PUNJAB AND SIND BANK</t>
  </si>
  <si>
    <t>PUNJAB NATIONAL BANK</t>
  </si>
  <si>
    <t>STATE BANK OF INDIA</t>
  </si>
  <si>
    <t>SOUTH INDIAN BANK</t>
  </si>
  <si>
    <t>UCO BANK</t>
  </si>
  <si>
    <t>UNION BANK OF INDIA</t>
  </si>
  <si>
    <t>YES BANK LTD</t>
  </si>
  <si>
    <t>IDFC</t>
  </si>
  <si>
    <t>TOTAL:</t>
  </si>
  <si>
    <t>State Bank of India</t>
  </si>
  <si>
    <t xml:space="preserve">Note: </t>
  </si>
  <si>
    <t>NOTE: THE AGENCY WISE/BANK-WISE/DISTRICT/ TARGET ARE INTERCHANGBLE AND PHYSICAL TARGET ARE ONLY INDICATIVE. BANKS MAY SANCTION AS MANY AS POSSIBLE.</t>
  </si>
  <si>
    <t>NOTE: THE AGENCY WISE/BANK-WISE/DISTRICT/ TARGET ARE INTERCHANGBLE AND PHYSICAL TARGET ARE ONLY INDICATIVE. BANKS MAY SANCTION AS AMNY AS POSSIBLE.</t>
  </si>
  <si>
    <t>District</t>
  </si>
  <si>
    <t>Bank Branch</t>
  </si>
  <si>
    <t>No. of Projects</t>
  </si>
  <si>
    <t>Margin Money (Subsidy)</t>
  </si>
  <si>
    <t>Employment</t>
  </si>
  <si>
    <t>Central Bank of India</t>
  </si>
  <si>
    <t>Rongjeng</t>
  </si>
  <si>
    <t xml:space="preserve">Samanda </t>
  </si>
  <si>
    <t>Songsak</t>
  </si>
  <si>
    <t>Mangsang</t>
  </si>
  <si>
    <t>East Garo Hills Total</t>
  </si>
  <si>
    <t>Axis Bank</t>
  </si>
  <si>
    <t>Tura</t>
  </si>
  <si>
    <t>HDFC Bank</t>
  </si>
  <si>
    <t>ICICI Bank</t>
  </si>
  <si>
    <t>Araimile</t>
  </si>
  <si>
    <t>Chandmari</t>
  </si>
  <si>
    <t>Dalu</t>
  </si>
  <si>
    <t>Goiragre</t>
  </si>
  <si>
    <t>Hallydayganj</t>
  </si>
  <si>
    <t>Phulbari</t>
  </si>
  <si>
    <t>Tikrikilla</t>
  </si>
  <si>
    <t>Meghalaya Rural Bank</t>
  </si>
  <si>
    <t>Ringrey</t>
  </si>
  <si>
    <t>Barengapara</t>
  </si>
  <si>
    <t>Chibinang</t>
  </si>
  <si>
    <t>Dadenggiri</t>
  </si>
  <si>
    <t>Debasipara</t>
  </si>
  <si>
    <t>Gambegre</t>
  </si>
  <si>
    <t>Jengjal</t>
  </si>
  <si>
    <t>New Bhaitbari</t>
  </si>
  <si>
    <t>New Tura</t>
  </si>
  <si>
    <t>Rajaballa</t>
  </si>
  <si>
    <t>Rongram</t>
  </si>
  <si>
    <t>Selsella</t>
  </si>
  <si>
    <t>Tura Bazar</t>
  </si>
  <si>
    <t>UCO Bank</t>
  </si>
  <si>
    <t>West Garo Hills Total</t>
  </si>
  <si>
    <t>Meghalaya Co. Op. Apex Bank</t>
  </si>
  <si>
    <t>Bajengdoba</t>
  </si>
  <si>
    <t>Mendipathar</t>
  </si>
  <si>
    <t>Adokgri</t>
  </si>
  <si>
    <t>Dainadubai</t>
  </si>
  <si>
    <t>Kharkutta</t>
  </si>
  <si>
    <t>Mendal</t>
  </si>
  <si>
    <t>Resubelpara</t>
  </si>
  <si>
    <t>Punjab National Bank</t>
  </si>
  <si>
    <t>North Garo Hills Total</t>
  </si>
  <si>
    <t>South Garo Hills</t>
  </si>
  <si>
    <t>Chokpot</t>
  </si>
  <si>
    <t>Baghmara</t>
  </si>
  <si>
    <t>Gasuapara</t>
  </si>
  <si>
    <t>Nangalbibra</t>
  </si>
  <si>
    <t>South Garo Hills Total</t>
  </si>
  <si>
    <t>South West Garo Hills</t>
  </si>
  <si>
    <t>Ampati</t>
  </si>
  <si>
    <t>Garobadha</t>
  </si>
  <si>
    <t>Mahendraganj</t>
  </si>
  <si>
    <t>State  Bank of India</t>
  </si>
  <si>
    <t>Betasing</t>
  </si>
  <si>
    <t>Borkona</t>
  </si>
  <si>
    <t>Kalaichar</t>
  </si>
  <si>
    <t>Mahendroganj</t>
  </si>
  <si>
    <t>Zikzak</t>
  </si>
  <si>
    <t>South West Garo Hills Total</t>
  </si>
  <si>
    <t xml:space="preserve">East Jaintia Hills </t>
  </si>
  <si>
    <t>Khliehriat</t>
  </si>
  <si>
    <t>Canara Bank</t>
  </si>
  <si>
    <t>Bapung</t>
  </si>
  <si>
    <t>Ladrymbai</t>
  </si>
  <si>
    <t>Latyrke</t>
  </si>
  <si>
    <t>Lumshnong</t>
  </si>
  <si>
    <t>Rymbai</t>
  </si>
  <si>
    <t>Sohkymphor</t>
  </si>
  <si>
    <t>Sutnga</t>
  </si>
  <si>
    <t>Umkiang</t>
  </si>
  <si>
    <t>Saipung</t>
  </si>
  <si>
    <t>Thangskai</t>
  </si>
  <si>
    <t>East Jaintia Hills Total</t>
  </si>
  <si>
    <t>West Jaintia Hills</t>
  </si>
  <si>
    <t>Jowai</t>
  </si>
  <si>
    <t>Bank of Baroda</t>
  </si>
  <si>
    <t>Bank of India</t>
  </si>
  <si>
    <t>Indian Overseas Bank</t>
  </si>
  <si>
    <t>Dawki</t>
  </si>
  <si>
    <t>Nartiang</t>
  </si>
  <si>
    <t>Ummulong</t>
  </si>
  <si>
    <t>Chutwakhu</t>
  </si>
  <si>
    <t>Khanduli</t>
  </si>
  <si>
    <t>Looksi</t>
  </si>
  <si>
    <t>Mokaiaw</t>
  </si>
  <si>
    <t>Muktapur</t>
  </si>
  <si>
    <t>Mynmintuduh</t>
  </si>
  <si>
    <t>Nongtalang</t>
  </si>
  <si>
    <t>Shangpung</t>
  </si>
  <si>
    <t>Wahiajer</t>
  </si>
  <si>
    <t>(blank)</t>
  </si>
  <si>
    <t>8th Mile (Mynso)</t>
  </si>
  <si>
    <t>Amlarem</t>
  </si>
  <si>
    <t>Raliang</t>
  </si>
  <si>
    <t>Union Bank of India</t>
  </si>
  <si>
    <t>West Jaintia Hills Total</t>
  </si>
  <si>
    <t xml:space="preserve"> YES Bank</t>
  </si>
  <si>
    <t>Urban</t>
  </si>
  <si>
    <t>Bandhan Bank</t>
  </si>
  <si>
    <t>Semi Urban</t>
  </si>
  <si>
    <t>Rural</t>
  </si>
  <si>
    <t>BOM</t>
  </si>
  <si>
    <t>IDBI Bank</t>
  </si>
  <si>
    <t>Indian Bank</t>
  </si>
  <si>
    <t>South Indian Bank</t>
  </si>
  <si>
    <t>Semi Rural</t>
  </si>
  <si>
    <t>Punjab &amp; Sind Bank</t>
  </si>
  <si>
    <t>East Khasi Hills Total</t>
  </si>
  <si>
    <t>Nongstoin</t>
  </si>
  <si>
    <t>Nondein</t>
  </si>
  <si>
    <t>Riangdo</t>
  </si>
  <si>
    <t>West Khasi Hills Total</t>
  </si>
  <si>
    <t xml:space="preserve">South West Khasi Hills </t>
  </si>
  <si>
    <t>Mawkyrwat</t>
  </si>
  <si>
    <t>MTPD</t>
  </si>
  <si>
    <t>Ranikor</t>
  </si>
  <si>
    <t>South West Khasi Hills Total</t>
  </si>
  <si>
    <t>Eastern West Khasi Hills</t>
  </si>
  <si>
    <t>Mairang</t>
  </si>
  <si>
    <t>Kynshi</t>
  </si>
  <si>
    <t>Nongkhlaw</t>
  </si>
  <si>
    <t>Nongthliew</t>
  </si>
  <si>
    <t>Myriaw</t>
  </si>
  <si>
    <t>Markasa</t>
  </si>
  <si>
    <t>Nongshillong</t>
  </si>
  <si>
    <t>Eastern West Khasi Hills Total</t>
  </si>
  <si>
    <t>Nongpoh</t>
  </si>
  <si>
    <t>Byrnihat</t>
  </si>
  <si>
    <t>Umroi Cantonment</t>
  </si>
  <si>
    <t>Bhoilymbong</t>
  </si>
  <si>
    <t>Umsning</t>
  </si>
  <si>
    <t>Baridua</t>
  </si>
  <si>
    <t>Mamgar</t>
  </si>
  <si>
    <t>Mawhati</t>
  </si>
  <si>
    <t>Mawlasnai</t>
  </si>
  <si>
    <t>Patharkhmah</t>
  </si>
  <si>
    <t>Umden</t>
  </si>
  <si>
    <t>Zero Point</t>
  </si>
  <si>
    <t>Bhoirymbong</t>
  </si>
  <si>
    <t>ICAR</t>
  </si>
  <si>
    <t>Jorabat</t>
  </si>
  <si>
    <t>Khanapara</t>
  </si>
  <si>
    <t>Umiam</t>
  </si>
  <si>
    <t>Umroi</t>
  </si>
  <si>
    <t>Mawhati (Umsning)</t>
  </si>
  <si>
    <t>Ri-Bhoi Total</t>
  </si>
  <si>
    <t>Grand Total</t>
  </si>
  <si>
    <r>
      <rPr>
        <b/>
        <u/>
        <sz val="14"/>
        <color theme="1"/>
        <rFont val="Calibri"/>
        <family val="2"/>
        <scheme val="minor"/>
      </rPr>
      <t>Note:</t>
    </r>
    <r>
      <rPr>
        <sz val="14"/>
        <color theme="1"/>
        <rFont val="Calibri"/>
        <family val="2"/>
        <scheme val="minor"/>
      </rPr>
      <t xml:space="preserve"> The Agency-wise/Bank-wise/Bank Branch-wise/District-wise targets are interchangeable and physical targets are only indicative. Banks may sanction as many as possible.</t>
    </r>
  </si>
  <si>
    <t xml:space="preserve">SR. NO. </t>
  </si>
  <si>
    <t>DISTRICT</t>
  </si>
  <si>
    <t>NOS.</t>
  </si>
  <si>
    <t>EMPL.</t>
  </si>
  <si>
    <t>EAST KHASI HILLS</t>
  </si>
  <si>
    <t>WEST KHASI HILLS</t>
  </si>
  <si>
    <t>SOUTH WEST KHASI HILLS</t>
  </si>
  <si>
    <t>EASTERN WEST KHASI HILLS</t>
  </si>
  <si>
    <t>RI-BHOI DISTRICT</t>
  </si>
  <si>
    <t>EAST JAINTIA HILLS</t>
  </si>
  <si>
    <t>WEST JAINTIA HILLS</t>
  </si>
  <si>
    <t>WEST GARO HILLS</t>
  </si>
  <si>
    <t>SOUTH GARO HILLS</t>
  </si>
  <si>
    <t>SOUTH WEST GARO HILLS</t>
  </si>
  <si>
    <t>NORTH GARO HILLS</t>
  </si>
  <si>
    <t>EAST GARO HILLS</t>
  </si>
  <si>
    <t>NOTE:</t>
  </si>
  <si>
    <t>NOTE: The agency-wise/bank-wise/ district-wise targets are interchangeable and physical targets are only indicative. Implementing agencies/banks may sanction as many as possible.</t>
  </si>
  <si>
    <t>Note: Average Margin Money is Rs.3.00 lakhs (approx.) per projects.</t>
  </si>
  <si>
    <t>BANK-WISE &amp; AGENCY-WISE TENTATIVE TARGET OF PMEGP FOR THE YEAR 2023-24</t>
  </si>
  <si>
    <t>TARGET FOR THE YEAR 2O23-24</t>
  </si>
  <si>
    <t xml:space="preserve"> </t>
  </si>
  <si>
    <t>Average MM per project taken as Rs.3.00 lakhs (Approx)</t>
  </si>
  <si>
    <t>Ladthalaboh</t>
  </si>
  <si>
    <t>Williamnagar</t>
  </si>
  <si>
    <t>TENTATIVE DISTRICT-WISE AND BANK BRANCH-WISE TARGET UNDER PMEGP FOR THE YEAR 2022-23</t>
  </si>
  <si>
    <t>DISTRICT-WISE   TENTATIVE TARGET FOR 2ND LOAN FOR UPGRADATION OF EXISTRICT PMEGP UNITS FOR THE YEAR 2023-24</t>
  </si>
  <si>
    <t>DISTRICT-WISE &amp; AGENCY-WISE TENTATIVE TARGET OF PMEGP FOR THE YEAR 2023-24</t>
  </si>
  <si>
    <t>Emp</t>
  </si>
  <si>
    <t>STATE:                                              MEGHALAYA</t>
  </si>
  <si>
    <t>DIC</t>
  </si>
  <si>
    <t xml:space="preserve"> DISTRICT-WISE &amp; AGENCY WISE FIRST LOAN TARGET OF PMEGP FOR THE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</si>
</sst>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2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2" fontId="0" fillId="0" borderId="0" xfId="0" applyNumberFormat="1"/>
    <xf numFmtId="2" fontId="3" fillId="0" borderId="0" xfId="0" applyNumberFormat="1" applyFont="1" applyAlignment="1">
      <alignment horizontal="center" vertic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2" borderId="0" xfId="0" applyNumberFormat="1" applyFill="1"/>
    <xf numFmtId="0" fontId="0" fillId="2" borderId="0" xfId="0" applyFill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16" fillId="0" borderId="11" xfId="0" applyFont="1" applyBorder="1" applyAlignment="1">
      <alignment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/>
    <xf numFmtId="2" fontId="17" fillId="0" borderId="0" xfId="0" applyNumberFormat="1" applyFont="1"/>
    <xf numFmtId="0" fontId="17" fillId="0" borderId="0" xfId="0" applyFont="1" applyAlignment="1">
      <alignment horizontal="justify" vertical="top" wrapText="1"/>
    </xf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justify" vertical="top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9865AD5-78D0-43A3-ACF6-F3A3FC07047F}">
  <we:reference id="wa200001584" version="2.8.1.5" store="en-US" storeType="OMEX"/>
  <we:alternateReferences>
    <we:reference id="wa200001584" version="2.8.1.5" store="WA20000158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7"/>
  <sheetViews>
    <sheetView tabSelected="1" topLeftCell="A4" workbookViewId="0">
      <selection activeCell="A25" sqref="A25:N25"/>
    </sheetView>
  </sheetViews>
  <sheetFormatPr defaultRowHeight="15" x14ac:dyDescent="0.25"/>
  <cols>
    <col min="1" max="1" width="6.7109375" customWidth="1"/>
    <col min="2" max="2" width="28" customWidth="1"/>
    <col min="3" max="3" width="6.42578125" customWidth="1"/>
    <col min="4" max="4" width="8.42578125" customWidth="1"/>
    <col min="5" max="5" width="6.85546875" customWidth="1"/>
    <col min="6" max="6" width="6" customWidth="1"/>
    <col min="7" max="7" width="9.28515625" customWidth="1"/>
    <col min="8" max="8" width="7.28515625" customWidth="1"/>
    <col min="9" max="9" width="6.42578125" customWidth="1"/>
    <col min="10" max="10" width="9.85546875" customWidth="1"/>
    <col min="11" max="11" width="7.7109375" customWidth="1"/>
    <col min="12" max="12" width="6.7109375" customWidth="1"/>
    <col min="13" max="13" width="9.85546875" customWidth="1"/>
    <col min="14" max="14" width="9" customWidth="1"/>
  </cols>
  <sheetData>
    <row r="1" spans="1:14" ht="15.75" x14ac:dyDescent="0.25">
      <c r="A1" s="75" t="s">
        <v>231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x14ac:dyDescent="0.25">
      <c r="A2" s="76" t="s">
        <v>204</v>
      </c>
      <c r="B2" s="77" t="s">
        <v>205</v>
      </c>
      <c r="C2" s="77" t="s">
        <v>6</v>
      </c>
      <c r="D2" s="77"/>
      <c r="E2" s="77"/>
      <c r="F2" s="77" t="s">
        <v>7</v>
      </c>
      <c r="G2" s="77"/>
      <c r="H2" s="77"/>
      <c r="I2" s="77" t="s">
        <v>234</v>
      </c>
      <c r="J2" s="77"/>
      <c r="K2" s="77"/>
      <c r="L2" s="77" t="s">
        <v>9</v>
      </c>
      <c r="M2" s="77"/>
      <c r="N2" s="77"/>
    </row>
    <row r="3" spans="1:14" x14ac:dyDescent="0.25">
      <c r="A3" s="76"/>
      <c r="B3" s="77"/>
      <c r="C3" s="32" t="s">
        <v>206</v>
      </c>
      <c r="D3" s="32" t="s">
        <v>0</v>
      </c>
      <c r="E3" s="32" t="s">
        <v>207</v>
      </c>
      <c r="F3" s="32" t="s">
        <v>206</v>
      </c>
      <c r="G3" s="32" t="s">
        <v>0</v>
      </c>
      <c r="H3" s="32" t="s">
        <v>207</v>
      </c>
      <c r="I3" s="32" t="s">
        <v>206</v>
      </c>
      <c r="J3" s="32" t="s">
        <v>0</v>
      </c>
      <c r="K3" s="32" t="s">
        <v>207</v>
      </c>
      <c r="L3" s="32" t="s">
        <v>206</v>
      </c>
      <c r="M3" s="32" t="s">
        <v>0</v>
      </c>
      <c r="N3" s="32" t="s">
        <v>207</v>
      </c>
    </row>
    <row r="4" spans="1:14" x14ac:dyDescent="0.25">
      <c r="A4" s="9">
        <v>1</v>
      </c>
      <c r="B4" s="38" t="s">
        <v>208</v>
      </c>
      <c r="C4" s="9">
        <v>40</v>
      </c>
      <c r="D4" s="34">
        <f>C4*3.00497</f>
        <v>120.19880000000001</v>
      </c>
      <c r="E4" s="9">
        <f>C4*8</f>
        <v>320</v>
      </c>
      <c r="F4" s="9">
        <v>45</v>
      </c>
      <c r="G4" s="34">
        <f>F4*3</f>
        <v>135</v>
      </c>
      <c r="H4" s="9">
        <f>F4*8</f>
        <v>360</v>
      </c>
      <c r="I4" s="9">
        <v>40</v>
      </c>
      <c r="J4" s="34">
        <f>I4*3</f>
        <v>120</v>
      </c>
      <c r="K4" s="9">
        <f>I4*8</f>
        <v>320</v>
      </c>
      <c r="L4" s="9">
        <f>C4+F4+I4</f>
        <v>125</v>
      </c>
      <c r="M4" s="34">
        <f t="shared" ref="M4:N4" si="0">D4+G4+J4</f>
        <v>375.19880000000001</v>
      </c>
      <c r="N4" s="9">
        <f t="shared" si="0"/>
        <v>1000</v>
      </c>
    </row>
    <row r="5" spans="1:14" x14ac:dyDescent="0.25">
      <c r="A5" s="9">
        <v>2</v>
      </c>
      <c r="B5" s="38" t="s">
        <v>209</v>
      </c>
      <c r="C5" s="9">
        <v>15</v>
      </c>
      <c r="D5" s="34">
        <f t="shared" ref="D5:D16" si="1">C5*3.00497</f>
        <v>45.074550000000002</v>
      </c>
      <c r="E5" s="9">
        <f t="shared" ref="E5:E15" si="2">C5*8</f>
        <v>120</v>
      </c>
      <c r="F5" s="9">
        <v>14</v>
      </c>
      <c r="G5" s="34">
        <f t="shared" ref="G5:G16" si="3">F5*3</f>
        <v>42</v>
      </c>
      <c r="H5" s="9">
        <f t="shared" ref="H5:H15" si="4">F5*8</f>
        <v>112</v>
      </c>
      <c r="I5" s="9">
        <v>20</v>
      </c>
      <c r="J5" s="34">
        <f t="shared" ref="J5:J16" si="5">I5*3</f>
        <v>60</v>
      </c>
      <c r="K5" s="9">
        <f t="shared" ref="K5:K15" si="6">I5*8</f>
        <v>160</v>
      </c>
      <c r="L5" s="9">
        <f t="shared" ref="L5:L15" si="7">C5+F5+I5</f>
        <v>49</v>
      </c>
      <c r="M5" s="34">
        <f t="shared" ref="M5:M15" si="8">D5+G5+J5</f>
        <v>147.07454999999999</v>
      </c>
      <c r="N5" s="9">
        <f t="shared" ref="N5:N15" si="9">E5+H5+K5</f>
        <v>392</v>
      </c>
    </row>
    <row r="6" spans="1:14" x14ac:dyDescent="0.25">
      <c r="A6" s="9">
        <v>3</v>
      </c>
      <c r="B6" s="38" t="s">
        <v>210</v>
      </c>
      <c r="C6" s="9">
        <v>10</v>
      </c>
      <c r="D6" s="34">
        <f t="shared" si="1"/>
        <v>30.049700000000001</v>
      </c>
      <c r="E6" s="9">
        <f t="shared" si="2"/>
        <v>80</v>
      </c>
      <c r="F6" s="9">
        <v>6</v>
      </c>
      <c r="G6" s="34">
        <f t="shared" si="3"/>
        <v>18</v>
      </c>
      <c r="H6" s="9">
        <f t="shared" si="4"/>
        <v>48</v>
      </c>
      <c r="I6" s="9">
        <v>20</v>
      </c>
      <c r="J6" s="34">
        <f t="shared" si="5"/>
        <v>60</v>
      </c>
      <c r="K6" s="9">
        <f t="shared" si="6"/>
        <v>160</v>
      </c>
      <c r="L6" s="9">
        <f t="shared" si="7"/>
        <v>36</v>
      </c>
      <c r="M6" s="34">
        <f t="shared" si="8"/>
        <v>108.0497</v>
      </c>
      <c r="N6" s="9">
        <f t="shared" si="9"/>
        <v>288</v>
      </c>
    </row>
    <row r="7" spans="1:14" x14ac:dyDescent="0.25">
      <c r="A7" s="9">
        <v>4</v>
      </c>
      <c r="B7" s="38" t="s">
        <v>211</v>
      </c>
      <c r="C7" s="9">
        <v>10</v>
      </c>
      <c r="D7" s="34">
        <f t="shared" si="1"/>
        <v>30.049700000000001</v>
      </c>
      <c r="E7" s="9">
        <f t="shared" si="2"/>
        <v>80</v>
      </c>
      <c r="F7" s="9">
        <v>5</v>
      </c>
      <c r="G7" s="34">
        <f t="shared" si="3"/>
        <v>15</v>
      </c>
      <c r="H7" s="9">
        <f t="shared" si="4"/>
        <v>40</v>
      </c>
      <c r="I7" s="9">
        <v>10</v>
      </c>
      <c r="J7" s="34">
        <f t="shared" si="5"/>
        <v>30</v>
      </c>
      <c r="K7" s="9">
        <f t="shared" si="6"/>
        <v>80</v>
      </c>
      <c r="L7" s="9">
        <f t="shared" si="7"/>
        <v>25</v>
      </c>
      <c r="M7" s="34">
        <f t="shared" si="8"/>
        <v>75.049700000000001</v>
      </c>
      <c r="N7" s="9">
        <f t="shared" si="9"/>
        <v>200</v>
      </c>
    </row>
    <row r="8" spans="1:14" x14ac:dyDescent="0.25">
      <c r="A8" s="9">
        <v>5</v>
      </c>
      <c r="B8" s="38" t="s">
        <v>212</v>
      </c>
      <c r="C8" s="9">
        <v>30</v>
      </c>
      <c r="D8" s="34">
        <f t="shared" si="1"/>
        <v>90.149100000000004</v>
      </c>
      <c r="E8" s="9">
        <f t="shared" si="2"/>
        <v>240</v>
      </c>
      <c r="F8" s="9">
        <v>19</v>
      </c>
      <c r="G8" s="34">
        <f t="shared" si="3"/>
        <v>57</v>
      </c>
      <c r="H8" s="9">
        <f t="shared" si="4"/>
        <v>152</v>
      </c>
      <c r="I8" s="9">
        <v>30</v>
      </c>
      <c r="J8" s="34">
        <f t="shared" si="5"/>
        <v>90</v>
      </c>
      <c r="K8" s="9">
        <f t="shared" si="6"/>
        <v>240</v>
      </c>
      <c r="L8" s="9">
        <f t="shared" si="7"/>
        <v>79</v>
      </c>
      <c r="M8" s="34">
        <f t="shared" si="8"/>
        <v>237.1491</v>
      </c>
      <c r="N8" s="9">
        <f t="shared" si="9"/>
        <v>632</v>
      </c>
    </row>
    <row r="9" spans="1:14" x14ac:dyDescent="0.25">
      <c r="A9" s="9">
        <v>6</v>
      </c>
      <c r="B9" s="38" t="s">
        <v>213</v>
      </c>
      <c r="C9" s="9">
        <v>10</v>
      </c>
      <c r="D9" s="34">
        <f t="shared" si="1"/>
        <v>30.049700000000001</v>
      </c>
      <c r="E9" s="9">
        <f t="shared" si="2"/>
        <v>80</v>
      </c>
      <c r="F9" s="9">
        <v>6</v>
      </c>
      <c r="G9" s="34">
        <f t="shared" si="3"/>
        <v>18</v>
      </c>
      <c r="H9" s="9">
        <f t="shared" si="4"/>
        <v>48</v>
      </c>
      <c r="I9" s="9">
        <v>10</v>
      </c>
      <c r="J9" s="34">
        <f t="shared" si="5"/>
        <v>30</v>
      </c>
      <c r="K9" s="9">
        <f t="shared" si="6"/>
        <v>80</v>
      </c>
      <c r="L9" s="9">
        <f t="shared" si="7"/>
        <v>26</v>
      </c>
      <c r="M9" s="34">
        <f t="shared" si="8"/>
        <v>78.049700000000001</v>
      </c>
      <c r="N9" s="9">
        <f t="shared" si="9"/>
        <v>208</v>
      </c>
    </row>
    <row r="10" spans="1:14" x14ac:dyDescent="0.25">
      <c r="A10" s="9">
        <v>7</v>
      </c>
      <c r="B10" s="38" t="s">
        <v>214</v>
      </c>
      <c r="C10" s="9">
        <v>10</v>
      </c>
      <c r="D10" s="34">
        <f t="shared" si="1"/>
        <v>30.049700000000001</v>
      </c>
      <c r="E10" s="9">
        <f t="shared" si="2"/>
        <v>80</v>
      </c>
      <c r="F10" s="9">
        <v>20</v>
      </c>
      <c r="G10" s="34">
        <f t="shared" si="3"/>
        <v>60</v>
      </c>
      <c r="H10" s="9">
        <f t="shared" si="4"/>
        <v>160</v>
      </c>
      <c r="I10" s="9">
        <v>15</v>
      </c>
      <c r="J10" s="34">
        <f t="shared" si="5"/>
        <v>45</v>
      </c>
      <c r="K10" s="9">
        <f t="shared" si="6"/>
        <v>120</v>
      </c>
      <c r="L10" s="9">
        <f t="shared" si="7"/>
        <v>45</v>
      </c>
      <c r="M10" s="34">
        <f t="shared" si="8"/>
        <v>135.0497</v>
      </c>
      <c r="N10" s="9">
        <f t="shared" si="9"/>
        <v>360</v>
      </c>
    </row>
    <row r="11" spans="1:14" x14ac:dyDescent="0.25">
      <c r="A11" s="9">
        <v>8</v>
      </c>
      <c r="B11" s="38" t="s">
        <v>215</v>
      </c>
      <c r="C11" s="9">
        <v>34</v>
      </c>
      <c r="D11" s="34">
        <f t="shared" si="1"/>
        <v>102.16898</v>
      </c>
      <c r="E11" s="9">
        <f t="shared" si="2"/>
        <v>272</v>
      </c>
      <c r="F11" s="9">
        <v>50</v>
      </c>
      <c r="G11" s="34">
        <f t="shared" si="3"/>
        <v>150</v>
      </c>
      <c r="H11" s="9">
        <f t="shared" si="4"/>
        <v>400</v>
      </c>
      <c r="I11" s="9">
        <v>40</v>
      </c>
      <c r="J11" s="34">
        <f t="shared" si="5"/>
        <v>120</v>
      </c>
      <c r="K11" s="9">
        <f t="shared" si="6"/>
        <v>320</v>
      </c>
      <c r="L11" s="9">
        <f t="shared" si="7"/>
        <v>124</v>
      </c>
      <c r="M11" s="34">
        <f t="shared" si="8"/>
        <v>372.16898000000003</v>
      </c>
      <c r="N11" s="9">
        <f t="shared" si="9"/>
        <v>992</v>
      </c>
    </row>
    <row r="12" spans="1:14" x14ac:dyDescent="0.25">
      <c r="A12" s="9">
        <v>9</v>
      </c>
      <c r="B12" s="38" t="s">
        <v>216</v>
      </c>
      <c r="C12" s="9">
        <v>10</v>
      </c>
      <c r="D12" s="34">
        <f t="shared" si="1"/>
        <v>30.049700000000001</v>
      </c>
      <c r="E12" s="9">
        <f t="shared" si="2"/>
        <v>80</v>
      </c>
      <c r="F12" s="9">
        <v>18</v>
      </c>
      <c r="G12" s="34">
        <f t="shared" si="3"/>
        <v>54</v>
      </c>
      <c r="H12" s="9">
        <f t="shared" si="4"/>
        <v>144</v>
      </c>
      <c r="I12" s="9">
        <v>15</v>
      </c>
      <c r="J12" s="34">
        <f t="shared" si="5"/>
        <v>45</v>
      </c>
      <c r="K12" s="9">
        <f t="shared" si="6"/>
        <v>120</v>
      </c>
      <c r="L12" s="9">
        <f t="shared" si="7"/>
        <v>43</v>
      </c>
      <c r="M12" s="34">
        <f t="shared" si="8"/>
        <v>129.0497</v>
      </c>
      <c r="N12" s="9">
        <f t="shared" si="9"/>
        <v>344</v>
      </c>
    </row>
    <row r="13" spans="1:14" x14ac:dyDescent="0.25">
      <c r="A13" s="9">
        <v>10</v>
      </c>
      <c r="B13" s="38" t="s">
        <v>217</v>
      </c>
      <c r="C13" s="9">
        <v>10</v>
      </c>
      <c r="D13" s="34">
        <f t="shared" si="1"/>
        <v>30.049700000000001</v>
      </c>
      <c r="E13" s="9">
        <f t="shared" si="2"/>
        <v>80</v>
      </c>
      <c r="F13" s="9">
        <v>23</v>
      </c>
      <c r="G13" s="34">
        <f t="shared" si="3"/>
        <v>69</v>
      </c>
      <c r="H13" s="9">
        <f t="shared" si="4"/>
        <v>184</v>
      </c>
      <c r="I13" s="9">
        <v>15</v>
      </c>
      <c r="J13" s="34">
        <f t="shared" si="5"/>
        <v>45</v>
      </c>
      <c r="K13" s="9">
        <f t="shared" si="6"/>
        <v>120</v>
      </c>
      <c r="L13" s="9">
        <f t="shared" si="7"/>
        <v>48</v>
      </c>
      <c r="M13" s="34">
        <f t="shared" si="8"/>
        <v>144.0497</v>
      </c>
      <c r="N13" s="9">
        <f t="shared" si="9"/>
        <v>384</v>
      </c>
    </row>
    <row r="14" spans="1:14" x14ac:dyDescent="0.25">
      <c r="A14" s="9">
        <v>11</v>
      </c>
      <c r="B14" s="38" t="s">
        <v>218</v>
      </c>
      <c r="C14" s="9">
        <v>12</v>
      </c>
      <c r="D14" s="34">
        <f t="shared" si="1"/>
        <v>36.059640000000002</v>
      </c>
      <c r="E14" s="9">
        <f t="shared" si="2"/>
        <v>96</v>
      </c>
      <c r="F14" s="9">
        <v>14</v>
      </c>
      <c r="G14" s="34">
        <f t="shared" si="3"/>
        <v>42</v>
      </c>
      <c r="H14" s="9">
        <f t="shared" si="4"/>
        <v>112</v>
      </c>
      <c r="I14" s="9">
        <v>10</v>
      </c>
      <c r="J14" s="34">
        <f t="shared" si="5"/>
        <v>30</v>
      </c>
      <c r="K14" s="9">
        <f t="shared" si="6"/>
        <v>80</v>
      </c>
      <c r="L14" s="9">
        <f t="shared" si="7"/>
        <v>36</v>
      </c>
      <c r="M14" s="34">
        <f t="shared" si="8"/>
        <v>108.05964</v>
      </c>
      <c r="N14" s="9">
        <f t="shared" si="9"/>
        <v>288</v>
      </c>
    </row>
    <row r="15" spans="1:14" x14ac:dyDescent="0.25">
      <c r="A15" s="9">
        <v>12</v>
      </c>
      <c r="B15" s="38" t="s">
        <v>219</v>
      </c>
      <c r="C15" s="9">
        <v>10</v>
      </c>
      <c r="D15" s="34">
        <f t="shared" si="1"/>
        <v>30.049700000000001</v>
      </c>
      <c r="E15" s="9">
        <f t="shared" si="2"/>
        <v>80</v>
      </c>
      <c r="F15" s="9">
        <v>15</v>
      </c>
      <c r="G15" s="34">
        <f t="shared" si="3"/>
        <v>45</v>
      </c>
      <c r="H15" s="9">
        <f t="shared" si="4"/>
        <v>120</v>
      </c>
      <c r="I15" s="9">
        <v>10</v>
      </c>
      <c r="J15" s="34">
        <f t="shared" si="5"/>
        <v>30</v>
      </c>
      <c r="K15" s="9">
        <f t="shared" si="6"/>
        <v>80</v>
      </c>
      <c r="L15" s="9">
        <f t="shared" si="7"/>
        <v>35</v>
      </c>
      <c r="M15" s="34">
        <f t="shared" si="8"/>
        <v>105.0497</v>
      </c>
      <c r="N15" s="9">
        <f t="shared" si="9"/>
        <v>280</v>
      </c>
    </row>
    <row r="16" spans="1:14" x14ac:dyDescent="0.25">
      <c r="A16" s="9"/>
      <c r="B16" s="32" t="s">
        <v>9</v>
      </c>
      <c r="C16" s="32">
        <f>SUM(C4:C15)</f>
        <v>201</v>
      </c>
      <c r="D16" s="34">
        <f t="shared" si="1"/>
        <v>603.99896999999999</v>
      </c>
      <c r="E16" s="32">
        <f t="shared" ref="E16:K16" si="10">SUM(E4:E15)</f>
        <v>1608</v>
      </c>
      <c r="F16" s="32">
        <f t="shared" si="10"/>
        <v>235</v>
      </c>
      <c r="G16" s="35">
        <f t="shared" si="3"/>
        <v>705</v>
      </c>
      <c r="H16" s="32">
        <f t="shared" si="10"/>
        <v>1880</v>
      </c>
      <c r="I16" s="32">
        <f t="shared" si="10"/>
        <v>235</v>
      </c>
      <c r="J16" s="35">
        <f t="shared" si="5"/>
        <v>705</v>
      </c>
      <c r="K16" s="32">
        <f t="shared" si="10"/>
        <v>1880</v>
      </c>
      <c r="L16" s="32">
        <f>SUM(L4:L15)</f>
        <v>671</v>
      </c>
      <c r="M16" s="35">
        <f>SUM(M4:M15)</f>
        <v>2013.9989700000001</v>
      </c>
      <c r="N16" s="32">
        <f>SUM(N4:N15)</f>
        <v>5368</v>
      </c>
    </row>
    <row r="17" spans="1:14" x14ac:dyDescent="0.25">
      <c r="A17" s="36" t="s">
        <v>220</v>
      </c>
      <c r="B17" s="79" t="s">
        <v>226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x14ac:dyDescent="0.25">
      <c r="A18" s="80" t="s">
        <v>230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x14ac:dyDescent="0.25">
      <c r="A19" s="32"/>
      <c r="B19" s="32"/>
      <c r="C19" s="77" t="s">
        <v>6</v>
      </c>
      <c r="D19" s="77"/>
      <c r="E19" s="77"/>
      <c r="F19" s="77" t="s">
        <v>7</v>
      </c>
      <c r="G19" s="77"/>
      <c r="H19" s="77"/>
      <c r="I19" s="77" t="s">
        <v>8</v>
      </c>
      <c r="J19" s="77"/>
      <c r="K19" s="77"/>
      <c r="L19" s="77" t="s">
        <v>9</v>
      </c>
      <c r="M19" s="77"/>
      <c r="N19" s="77"/>
    </row>
    <row r="20" spans="1:14" ht="28.5" x14ac:dyDescent="0.25">
      <c r="A20" s="39" t="s">
        <v>204</v>
      </c>
      <c r="B20" s="32" t="s">
        <v>205</v>
      </c>
      <c r="C20" s="32" t="s">
        <v>206</v>
      </c>
      <c r="D20" s="32" t="s">
        <v>0</v>
      </c>
      <c r="E20" s="32" t="s">
        <v>207</v>
      </c>
      <c r="F20" s="32" t="s">
        <v>206</v>
      </c>
      <c r="G20" s="32" t="s">
        <v>0</v>
      </c>
      <c r="H20" s="32" t="s">
        <v>207</v>
      </c>
      <c r="I20" s="32" t="s">
        <v>206</v>
      </c>
      <c r="J20" s="32" t="s">
        <v>0</v>
      </c>
      <c r="K20" s="32" t="s">
        <v>207</v>
      </c>
      <c r="L20" s="32" t="s">
        <v>206</v>
      </c>
      <c r="M20" s="32" t="s">
        <v>0</v>
      </c>
      <c r="N20" s="32" t="s">
        <v>207</v>
      </c>
    </row>
    <row r="21" spans="1:14" x14ac:dyDescent="0.25">
      <c r="A21" s="9">
        <v>1</v>
      </c>
      <c r="B21" s="33" t="s">
        <v>208</v>
      </c>
      <c r="C21" s="9">
        <v>2</v>
      </c>
      <c r="D21" s="34">
        <v>19.75</v>
      </c>
      <c r="E21" s="9">
        <v>16</v>
      </c>
      <c r="F21" s="9">
        <v>1</v>
      </c>
      <c r="G21" s="47">
        <v>9.875</v>
      </c>
      <c r="H21" s="9">
        <f>F21*8</f>
        <v>8</v>
      </c>
      <c r="I21" s="9">
        <v>1</v>
      </c>
      <c r="J21" s="47">
        <v>9.875</v>
      </c>
      <c r="K21" s="9">
        <f>I21*8</f>
        <v>8</v>
      </c>
      <c r="L21" s="9">
        <f>C21+F21+I21</f>
        <v>4</v>
      </c>
      <c r="M21" s="9">
        <f t="shared" ref="M21:N24" si="11">D21+G21+J21</f>
        <v>39.5</v>
      </c>
      <c r="N21" s="9">
        <f t="shared" si="11"/>
        <v>32</v>
      </c>
    </row>
    <row r="22" spans="1:14" x14ac:dyDescent="0.25">
      <c r="A22" s="9">
        <v>2</v>
      </c>
      <c r="B22" s="33" t="s">
        <v>214</v>
      </c>
      <c r="C22" s="9">
        <v>0</v>
      </c>
      <c r="D22" s="34">
        <v>0</v>
      </c>
      <c r="E22" s="9">
        <v>0</v>
      </c>
      <c r="F22" s="9">
        <v>1</v>
      </c>
      <c r="G22" s="47">
        <v>9.875</v>
      </c>
      <c r="H22" s="9">
        <f t="shared" ref="H22:H24" si="12">F22*8</f>
        <v>8</v>
      </c>
      <c r="I22" s="9">
        <v>1</v>
      </c>
      <c r="J22" s="47">
        <v>9.875</v>
      </c>
      <c r="K22" s="9">
        <v>8</v>
      </c>
      <c r="L22" s="9">
        <f t="shared" ref="L22:L24" si="13">C22+F22+I22</f>
        <v>2</v>
      </c>
      <c r="M22" s="9">
        <f t="shared" si="11"/>
        <v>19.75</v>
      </c>
      <c r="N22" s="9">
        <f t="shared" ref="N22:N23" si="14">L22*8</f>
        <v>16</v>
      </c>
    </row>
    <row r="23" spans="1:14" x14ac:dyDescent="0.25">
      <c r="A23" s="9">
        <v>3</v>
      </c>
      <c r="B23" s="33" t="s">
        <v>215</v>
      </c>
      <c r="C23" s="9">
        <v>0</v>
      </c>
      <c r="D23" s="34">
        <v>0</v>
      </c>
      <c r="E23" s="9">
        <v>0</v>
      </c>
      <c r="F23" s="9">
        <v>1</v>
      </c>
      <c r="G23" s="47">
        <v>9.875</v>
      </c>
      <c r="H23" s="9">
        <f t="shared" si="12"/>
        <v>8</v>
      </c>
      <c r="I23" s="9">
        <v>1</v>
      </c>
      <c r="J23" s="47">
        <v>9.875</v>
      </c>
      <c r="K23" s="9">
        <v>8</v>
      </c>
      <c r="L23" s="9">
        <f t="shared" si="13"/>
        <v>2</v>
      </c>
      <c r="M23" s="9">
        <f t="shared" si="11"/>
        <v>19.75</v>
      </c>
      <c r="N23" s="9">
        <f t="shared" si="14"/>
        <v>16</v>
      </c>
    </row>
    <row r="24" spans="1:14" x14ac:dyDescent="0.25">
      <c r="A24" s="33"/>
      <c r="B24" s="32" t="s">
        <v>9</v>
      </c>
      <c r="C24" s="32">
        <f>SUM(C21:C23)</f>
        <v>2</v>
      </c>
      <c r="D24" s="32">
        <f t="shared" ref="D24:K24" si="15">SUM(D21:D23)</f>
        <v>19.75</v>
      </c>
      <c r="E24" s="32">
        <f t="shared" si="15"/>
        <v>16</v>
      </c>
      <c r="F24" s="32">
        <f t="shared" si="15"/>
        <v>3</v>
      </c>
      <c r="G24" s="32">
        <f t="shared" si="15"/>
        <v>29.625</v>
      </c>
      <c r="H24" s="32">
        <f t="shared" si="12"/>
        <v>24</v>
      </c>
      <c r="I24" s="32">
        <f t="shared" si="15"/>
        <v>3</v>
      </c>
      <c r="J24" s="32">
        <f t="shared" si="15"/>
        <v>29.625</v>
      </c>
      <c r="K24" s="32">
        <f t="shared" si="15"/>
        <v>24</v>
      </c>
      <c r="L24" s="32">
        <f t="shared" si="13"/>
        <v>8</v>
      </c>
      <c r="M24" s="35">
        <f t="shared" si="11"/>
        <v>79</v>
      </c>
      <c r="N24" s="32">
        <f>SUM(N21:N23)</f>
        <v>64</v>
      </c>
    </row>
    <row r="25" spans="1:14" ht="27.75" customHeight="1" x14ac:dyDescent="0.25">
      <c r="A25" s="78" t="s">
        <v>221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4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</sheetData>
  <mergeCells count="14">
    <mergeCell ref="A25:N25"/>
    <mergeCell ref="B17:N17"/>
    <mergeCell ref="A18:N18"/>
    <mergeCell ref="C19:E19"/>
    <mergeCell ref="F19:H19"/>
    <mergeCell ref="I19:K19"/>
    <mergeCell ref="L19:N19"/>
    <mergeCell ref="A1:N1"/>
    <mergeCell ref="A2:A3"/>
    <mergeCell ref="B2:B3"/>
    <mergeCell ref="C2:E2"/>
    <mergeCell ref="F2:H2"/>
    <mergeCell ref="I2:K2"/>
    <mergeCell ref="L2:N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1"/>
  <sheetViews>
    <sheetView topLeftCell="D1" zoomScaleNormal="100" workbookViewId="0">
      <selection activeCell="H38" sqref="H38"/>
    </sheetView>
  </sheetViews>
  <sheetFormatPr defaultRowHeight="15" x14ac:dyDescent="0.25"/>
  <cols>
    <col min="1" max="1" width="8.42578125" bestFit="1" customWidth="1"/>
    <col min="2" max="2" width="5.140625" bestFit="1" customWidth="1"/>
    <col min="3" max="3" width="8.140625" bestFit="1" customWidth="1"/>
    <col min="4" max="4" width="6.42578125" bestFit="1" customWidth="1"/>
    <col min="5" max="5" width="5.140625" bestFit="1" customWidth="1"/>
    <col min="6" max="6" width="8.140625" bestFit="1" customWidth="1"/>
    <col min="7" max="7" width="6" bestFit="1" customWidth="1"/>
    <col min="8" max="8" width="5.140625" customWidth="1"/>
    <col min="9" max="9" width="11.28515625" customWidth="1"/>
    <col min="10" max="10" width="6" bestFit="1" customWidth="1"/>
    <col min="11" max="11" width="5.140625" bestFit="1" customWidth="1"/>
    <col min="12" max="12" width="6.85546875" bestFit="1" customWidth="1"/>
    <col min="13" max="13" width="6" customWidth="1"/>
    <col min="14" max="14" width="5.140625" customWidth="1"/>
    <col min="15" max="15" width="8.140625" bestFit="1" customWidth="1"/>
    <col min="16" max="16" width="6" bestFit="1" customWidth="1"/>
    <col min="17" max="17" width="5.140625" bestFit="1" customWidth="1"/>
    <col min="18" max="18" width="6.85546875" bestFit="1" customWidth="1"/>
    <col min="19" max="19" width="6" bestFit="1" customWidth="1"/>
    <col min="20" max="20" width="9" customWidth="1"/>
    <col min="21" max="21" width="8.140625" bestFit="1" customWidth="1"/>
    <col min="22" max="22" width="6" bestFit="1" customWidth="1"/>
    <col min="23" max="23" width="5.140625" bestFit="1" customWidth="1"/>
    <col min="24" max="24" width="10" customWidth="1"/>
    <col min="25" max="25" width="10.85546875" customWidth="1"/>
    <col min="26" max="26" width="5.140625" bestFit="1" customWidth="1"/>
    <col min="27" max="27" width="8.140625" bestFit="1" customWidth="1"/>
    <col min="28" max="28" width="6" bestFit="1" customWidth="1"/>
    <col min="29" max="29" width="5.140625" bestFit="1" customWidth="1"/>
    <col min="30" max="30" width="8.140625" bestFit="1" customWidth="1"/>
    <col min="31" max="31" width="6" bestFit="1" customWidth="1"/>
    <col min="32" max="32" width="5.140625" customWidth="1"/>
    <col min="33" max="33" width="8.140625" bestFit="1" customWidth="1"/>
    <col min="34" max="34" width="6" bestFit="1" customWidth="1"/>
    <col min="35" max="35" width="8.5703125" customWidth="1"/>
    <col min="36" max="37" width="8.140625" bestFit="1" customWidth="1"/>
    <col min="38" max="38" width="5.140625" bestFit="1" customWidth="1"/>
    <col min="39" max="39" width="9.5703125" bestFit="1" customWidth="1"/>
    <col min="40" max="40" width="6.42578125" bestFit="1" customWidth="1"/>
  </cols>
  <sheetData>
    <row r="1" spans="1:41" ht="15.75" x14ac:dyDescent="0.25">
      <c r="A1" s="81" t="s">
        <v>235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</row>
    <row r="2" spans="1:41" ht="15.75" x14ac:dyDescent="0.25">
      <c r="A2" s="75" t="s">
        <v>233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1" ht="15.75" x14ac:dyDescent="0.25">
      <c r="A3" s="81" t="s">
        <v>10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3"/>
    </row>
    <row r="4" spans="1:41" ht="15.75" x14ac:dyDescent="0.25">
      <c r="A4" s="84"/>
      <c r="B4" s="75" t="s">
        <v>1</v>
      </c>
      <c r="C4" s="75"/>
      <c r="D4" s="75"/>
      <c r="E4" s="75" t="s">
        <v>2</v>
      </c>
      <c r="F4" s="75"/>
      <c r="G4" s="75"/>
      <c r="H4" s="75" t="s">
        <v>13</v>
      </c>
      <c r="I4" s="75"/>
      <c r="J4" s="75"/>
      <c r="K4" s="81" t="s">
        <v>17</v>
      </c>
      <c r="L4" s="82"/>
      <c r="M4" s="83"/>
      <c r="N4" s="75" t="s">
        <v>11</v>
      </c>
      <c r="O4" s="75"/>
      <c r="P4" s="75"/>
      <c r="Q4" s="75" t="s">
        <v>12</v>
      </c>
      <c r="R4" s="75"/>
      <c r="S4" s="75"/>
      <c r="T4" s="75" t="s">
        <v>3</v>
      </c>
      <c r="U4" s="75"/>
      <c r="V4" s="75"/>
      <c r="W4" s="75" t="s">
        <v>5</v>
      </c>
      <c r="X4" s="75"/>
      <c r="Y4" s="75"/>
      <c r="Z4" s="75" t="s">
        <v>18</v>
      </c>
      <c r="AA4" s="75"/>
      <c r="AB4" s="75"/>
      <c r="AC4" s="75" t="s">
        <v>14</v>
      </c>
      <c r="AD4" s="75"/>
      <c r="AE4" s="75"/>
      <c r="AF4" s="75" t="s">
        <v>15</v>
      </c>
      <c r="AG4" s="75"/>
      <c r="AH4" s="75"/>
      <c r="AI4" s="75" t="s">
        <v>4</v>
      </c>
      <c r="AJ4" s="75"/>
      <c r="AK4" s="75"/>
      <c r="AL4" s="75" t="s">
        <v>9</v>
      </c>
      <c r="AM4" s="75"/>
      <c r="AN4" s="75"/>
    </row>
    <row r="5" spans="1:41" x14ac:dyDescent="0.25">
      <c r="A5" s="86"/>
      <c r="B5" s="84" t="s">
        <v>21</v>
      </c>
      <c r="C5" s="75" t="s">
        <v>0</v>
      </c>
      <c r="D5" s="75" t="s">
        <v>232</v>
      </c>
      <c r="E5" s="75" t="s">
        <v>21</v>
      </c>
      <c r="F5" s="75" t="s">
        <v>0</v>
      </c>
      <c r="G5" s="75" t="s">
        <v>232</v>
      </c>
      <c r="H5" s="75" t="s">
        <v>21</v>
      </c>
      <c r="I5" s="75" t="s">
        <v>0</v>
      </c>
      <c r="J5" s="75" t="s">
        <v>232</v>
      </c>
      <c r="K5" s="75" t="s">
        <v>21</v>
      </c>
      <c r="L5" s="75" t="s">
        <v>0</v>
      </c>
      <c r="M5" s="75" t="s">
        <v>232</v>
      </c>
      <c r="N5" s="75" t="s">
        <v>21</v>
      </c>
      <c r="O5" s="75" t="s">
        <v>0</v>
      </c>
      <c r="P5" s="75" t="s">
        <v>232</v>
      </c>
      <c r="Q5" s="75" t="s">
        <v>21</v>
      </c>
      <c r="R5" s="75" t="s">
        <v>0</v>
      </c>
      <c r="S5" s="75" t="s">
        <v>232</v>
      </c>
      <c r="T5" s="75" t="s">
        <v>21</v>
      </c>
      <c r="U5" s="75" t="s">
        <v>0</v>
      </c>
      <c r="V5" s="75" t="s">
        <v>232</v>
      </c>
      <c r="W5" s="75" t="s">
        <v>21</v>
      </c>
      <c r="X5" s="75" t="s">
        <v>0</v>
      </c>
      <c r="Y5" s="75" t="s">
        <v>232</v>
      </c>
      <c r="Z5" s="75" t="s">
        <v>21</v>
      </c>
      <c r="AA5" s="75" t="s">
        <v>0</v>
      </c>
      <c r="AB5" s="75" t="s">
        <v>232</v>
      </c>
      <c r="AC5" s="75" t="s">
        <v>21</v>
      </c>
      <c r="AD5" s="75" t="s">
        <v>0</v>
      </c>
      <c r="AE5" s="75" t="s">
        <v>232</v>
      </c>
      <c r="AF5" s="75" t="s">
        <v>21</v>
      </c>
      <c r="AG5" s="75" t="s">
        <v>0</v>
      </c>
      <c r="AH5" s="75" t="s">
        <v>232</v>
      </c>
      <c r="AI5" s="75" t="s">
        <v>21</v>
      </c>
      <c r="AJ5" s="75" t="s">
        <v>0</v>
      </c>
      <c r="AK5" s="75" t="s">
        <v>232</v>
      </c>
      <c r="AL5" s="75" t="s">
        <v>21</v>
      </c>
      <c r="AM5" s="75" t="s">
        <v>0</v>
      </c>
      <c r="AN5" s="75" t="s">
        <v>232</v>
      </c>
    </row>
    <row r="6" spans="1:41" x14ac:dyDescent="0.25">
      <c r="A6" s="85"/>
      <c r="B6" s="8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1" ht="15.75" x14ac:dyDescent="0.25">
      <c r="A7" s="65">
        <v>1</v>
      </c>
      <c r="B7" s="65">
        <v>4</v>
      </c>
      <c r="C7" s="65">
        <v>5</v>
      </c>
      <c r="D7" s="65">
        <v>6</v>
      </c>
      <c r="E7" s="65">
        <v>7</v>
      </c>
      <c r="F7" s="65">
        <v>8</v>
      </c>
      <c r="G7" s="65">
        <v>9</v>
      </c>
      <c r="H7" s="65">
        <v>10</v>
      </c>
      <c r="I7" s="65">
        <v>11</v>
      </c>
      <c r="J7" s="65">
        <v>12</v>
      </c>
      <c r="K7" s="65">
        <v>13</v>
      </c>
      <c r="L7" s="65">
        <v>14</v>
      </c>
      <c r="M7" s="65">
        <v>15</v>
      </c>
      <c r="N7" s="65">
        <v>16</v>
      </c>
      <c r="O7" s="65">
        <v>17</v>
      </c>
      <c r="P7" s="65">
        <v>18</v>
      </c>
      <c r="Q7" s="65">
        <v>19</v>
      </c>
      <c r="R7" s="65">
        <v>20</v>
      </c>
      <c r="S7" s="65">
        <v>21</v>
      </c>
      <c r="T7" s="65">
        <v>22</v>
      </c>
      <c r="U7" s="65">
        <v>23</v>
      </c>
      <c r="V7" s="65">
        <v>24</v>
      </c>
      <c r="W7" s="65">
        <v>25</v>
      </c>
      <c r="X7" s="65">
        <v>26</v>
      </c>
      <c r="Y7" s="65">
        <v>27</v>
      </c>
      <c r="Z7" s="65">
        <v>28</v>
      </c>
      <c r="AA7" s="65">
        <v>29</v>
      </c>
      <c r="AB7" s="65">
        <v>30</v>
      </c>
      <c r="AC7" s="65">
        <v>31</v>
      </c>
      <c r="AD7" s="65">
        <v>32</v>
      </c>
      <c r="AE7" s="65">
        <v>33</v>
      </c>
      <c r="AF7" s="65">
        <v>34</v>
      </c>
      <c r="AG7" s="65">
        <v>35</v>
      </c>
      <c r="AH7" s="65">
        <v>36</v>
      </c>
      <c r="AI7" s="65">
        <v>37</v>
      </c>
      <c r="AJ7" s="65">
        <v>38</v>
      </c>
      <c r="AK7" s="65">
        <v>39</v>
      </c>
      <c r="AL7" s="65">
        <v>40</v>
      </c>
      <c r="AM7" s="65">
        <v>41</v>
      </c>
      <c r="AN7" s="65">
        <v>42</v>
      </c>
    </row>
    <row r="8" spans="1:41" ht="15.75" x14ac:dyDescent="0.25">
      <c r="A8" s="65" t="s">
        <v>6</v>
      </c>
      <c r="B8" s="65">
        <v>40</v>
      </c>
      <c r="C8" s="66">
        <v>120.2</v>
      </c>
      <c r="D8" s="65">
        <f>B8*8</f>
        <v>320</v>
      </c>
      <c r="E8" s="65">
        <v>15</v>
      </c>
      <c r="F8" s="66">
        <v>45.07</v>
      </c>
      <c r="G8" s="65">
        <f>E8*8</f>
        <v>120</v>
      </c>
      <c r="H8" s="65">
        <v>10</v>
      </c>
      <c r="I8" s="66">
        <v>30.05</v>
      </c>
      <c r="J8" s="65">
        <f>H8*8</f>
        <v>80</v>
      </c>
      <c r="K8" s="65">
        <v>10</v>
      </c>
      <c r="L8" s="66">
        <v>30.05</v>
      </c>
      <c r="M8" s="65">
        <f>K8*8</f>
        <v>80</v>
      </c>
      <c r="N8" s="65">
        <v>10</v>
      </c>
      <c r="O8" s="66">
        <v>30.05</v>
      </c>
      <c r="P8" s="65">
        <f>N8*8</f>
        <v>80</v>
      </c>
      <c r="Q8" s="65">
        <v>10</v>
      </c>
      <c r="R8" s="66">
        <v>30.05</v>
      </c>
      <c r="S8" s="65">
        <f>Q8*8</f>
        <v>80</v>
      </c>
      <c r="T8" s="65">
        <v>30</v>
      </c>
      <c r="U8" s="66">
        <v>90.15</v>
      </c>
      <c r="V8" s="65">
        <f>T8*8</f>
        <v>240</v>
      </c>
      <c r="W8" s="65">
        <v>34</v>
      </c>
      <c r="X8" s="66">
        <v>102.17</v>
      </c>
      <c r="Y8" s="65">
        <f>W8*8</f>
        <v>272</v>
      </c>
      <c r="Z8" s="65">
        <v>10</v>
      </c>
      <c r="AA8" s="66">
        <v>30.05</v>
      </c>
      <c r="AB8" s="65">
        <f>Z8*8</f>
        <v>80</v>
      </c>
      <c r="AC8" s="65">
        <v>10</v>
      </c>
      <c r="AD8" s="66">
        <v>30.05</v>
      </c>
      <c r="AE8" s="65">
        <f>AC8*8</f>
        <v>80</v>
      </c>
      <c r="AF8" s="65">
        <v>12</v>
      </c>
      <c r="AG8" s="66">
        <v>36.06</v>
      </c>
      <c r="AH8" s="65">
        <f>AF8*8</f>
        <v>96</v>
      </c>
      <c r="AI8" s="65">
        <v>10</v>
      </c>
      <c r="AJ8" s="66">
        <v>30.05</v>
      </c>
      <c r="AK8" s="65">
        <f>AI8*8</f>
        <v>80</v>
      </c>
      <c r="AL8" s="67">
        <f>B8+E8+H8++K8+N8+Q8+T8+W8+Z8+AC8+AF8+AI8</f>
        <v>201</v>
      </c>
      <c r="AM8" s="68">
        <f>C8+F8+I8+L8+O8+R8+U8+X8+AA8+AD8+AG8+AJ8</f>
        <v>604</v>
      </c>
      <c r="AN8" s="67">
        <f>AL8*8</f>
        <v>1608</v>
      </c>
      <c r="AO8" s="4"/>
    </row>
    <row r="9" spans="1:41" ht="15.75" x14ac:dyDescent="0.25">
      <c r="A9" s="65" t="s">
        <v>7</v>
      </c>
      <c r="B9" s="65">
        <v>45</v>
      </c>
      <c r="C9" s="66">
        <v>135</v>
      </c>
      <c r="D9" s="65">
        <f>B9*8</f>
        <v>360</v>
      </c>
      <c r="E9" s="65">
        <v>14</v>
      </c>
      <c r="F9" s="66">
        <v>42</v>
      </c>
      <c r="G9" s="65">
        <f t="shared" ref="G9:G11" si="0">E9*8</f>
        <v>112</v>
      </c>
      <c r="H9" s="65">
        <v>6</v>
      </c>
      <c r="I9" s="66">
        <v>18</v>
      </c>
      <c r="J9" s="65">
        <f t="shared" ref="J9:J11" si="1">H9*8</f>
        <v>48</v>
      </c>
      <c r="K9" s="65">
        <v>5</v>
      </c>
      <c r="L9" s="66">
        <v>15</v>
      </c>
      <c r="M9" s="65">
        <f t="shared" ref="M9:M11" si="2">K9*8</f>
        <v>40</v>
      </c>
      <c r="N9" s="65">
        <v>20</v>
      </c>
      <c r="O9" s="66">
        <v>60</v>
      </c>
      <c r="P9" s="65">
        <f>N9*8</f>
        <v>160</v>
      </c>
      <c r="Q9" s="65">
        <v>6</v>
      </c>
      <c r="R9" s="66">
        <v>18</v>
      </c>
      <c r="S9" s="65">
        <f>Q9*8</f>
        <v>48</v>
      </c>
      <c r="T9" s="65">
        <v>19</v>
      </c>
      <c r="U9" s="66">
        <v>57</v>
      </c>
      <c r="V9" s="65">
        <f>T9*8</f>
        <v>152</v>
      </c>
      <c r="W9" s="65">
        <v>50</v>
      </c>
      <c r="X9" s="66">
        <v>150</v>
      </c>
      <c r="Y9" s="65">
        <f>W9*8</f>
        <v>400</v>
      </c>
      <c r="Z9" s="65">
        <v>18</v>
      </c>
      <c r="AA9" s="66">
        <v>54</v>
      </c>
      <c r="AB9" s="65">
        <f>Z9*8</f>
        <v>144</v>
      </c>
      <c r="AC9" s="65">
        <v>23</v>
      </c>
      <c r="AD9" s="66">
        <v>69</v>
      </c>
      <c r="AE9" s="65">
        <f>AC9*8</f>
        <v>184</v>
      </c>
      <c r="AF9" s="65">
        <v>14</v>
      </c>
      <c r="AG9" s="66">
        <v>42</v>
      </c>
      <c r="AH9" s="65">
        <f>AF9*8</f>
        <v>112</v>
      </c>
      <c r="AI9" s="65">
        <v>15</v>
      </c>
      <c r="AJ9" s="66">
        <v>45</v>
      </c>
      <c r="AK9" s="65">
        <f>AI9*8</f>
        <v>120</v>
      </c>
      <c r="AL9" s="67">
        <f>B9+E9+H9++K9+N9+Q9+T9+W9+Z9+AC9+AF9+AI9</f>
        <v>235</v>
      </c>
      <c r="AM9" s="68">
        <f t="shared" ref="AM9:AM11" si="3">C9+F9+I9+L9+O9+R9+U9+X9+AA9+AD9+AG9+AJ9</f>
        <v>705</v>
      </c>
      <c r="AN9" s="67">
        <f>AL9*8</f>
        <v>1880</v>
      </c>
    </row>
    <row r="10" spans="1:41" ht="15.75" x14ac:dyDescent="0.25">
      <c r="A10" s="65" t="s">
        <v>234</v>
      </c>
      <c r="B10" s="65">
        <v>40</v>
      </c>
      <c r="C10" s="66">
        <v>120</v>
      </c>
      <c r="D10" s="65">
        <f>B10*8</f>
        <v>320</v>
      </c>
      <c r="E10" s="65">
        <v>20</v>
      </c>
      <c r="F10" s="66">
        <v>60</v>
      </c>
      <c r="G10" s="65">
        <f t="shared" si="0"/>
        <v>160</v>
      </c>
      <c r="H10" s="65">
        <v>20</v>
      </c>
      <c r="I10" s="66">
        <v>60</v>
      </c>
      <c r="J10" s="65">
        <f t="shared" si="1"/>
        <v>160</v>
      </c>
      <c r="K10" s="65">
        <v>10</v>
      </c>
      <c r="L10" s="66">
        <v>30</v>
      </c>
      <c r="M10" s="65">
        <f t="shared" si="2"/>
        <v>80</v>
      </c>
      <c r="N10" s="65">
        <v>15</v>
      </c>
      <c r="O10" s="66">
        <v>45</v>
      </c>
      <c r="P10" s="65">
        <f>N10*8</f>
        <v>120</v>
      </c>
      <c r="Q10" s="65">
        <v>10</v>
      </c>
      <c r="R10" s="66">
        <v>30</v>
      </c>
      <c r="S10" s="65">
        <f>Q10*8</f>
        <v>80</v>
      </c>
      <c r="T10" s="65">
        <v>30</v>
      </c>
      <c r="U10" s="66">
        <v>90</v>
      </c>
      <c r="V10" s="65">
        <f t="shared" ref="V10" si="4">T10*8</f>
        <v>240</v>
      </c>
      <c r="W10" s="65">
        <v>40</v>
      </c>
      <c r="X10" s="66">
        <v>120</v>
      </c>
      <c r="Y10" s="65">
        <f t="shared" ref="Y10" si="5">W10*8</f>
        <v>320</v>
      </c>
      <c r="Z10" s="65">
        <v>15</v>
      </c>
      <c r="AA10" s="66">
        <v>45</v>
      </c>
      <c r="AB10" s="65">
        <f t="shared" ref="AB10" si="6">Z10*8</f>
        <v>120</v>
      </c>
      <c r="AC10" s="65">
        <v>15</v>
      </c>
      <c r="AD10" s="66">
        <v>45</v>
      </c>
      <c r="AE10" s="65">
        <f t="shared" ref="AE10" si="7">AC10*8</f>
        <v>120</v>
      </c>
      <c r="AF10" s="65">
        <v>10</v>
      </c>
      <c r="AG10" s="66">
        <v>30</v>
      </c>
      <c r="AH10" s="65">
        <f t="shared" ref="AH10" si="8">AF10*8</f>
        <v>80</v>
      </c>
      <c r="AI10" s="65">
        <v>10</v>
      </c>
      <c r="AJ10" s="66">
        <v>30</v>
      </c>
      <c r="AK10" s="65">
        <f>AI10*8</f>
        <v>80</v>
      </c>
      <c r="AL10" s="67">
        <f>B10+E10+H10++K10+N10+Q10+T10+W10+Z10+AC10+AF10+AI10</f>
        <v>235</v>
      </c>
      <c r="AM10" s="68">
        <f t="shared" si="3"/>
        <v>705</v>
      </c>
      <c r="AN10" s="67">
        <f>AL10*8</f>
        <v>1880</v>
      </c>
    </row>
    <row r="11" spans="1:41" ht="15.75" x14ac:dyDescent="0.25">
      <c r="A11" s="65" t="s">
        <v>9</v>
      </c>
      <c r="B11" s="65">
        <f>SUM(B8:B10)</f>
        <v>125</v>
      </c>
      <c r="C11" s="66">
        <f>SUM(C8:C10)</f>
        <v>375.2</v>
      </c>
      <c r="D11" s="65">
        <f>B11*8</f>
        <v>1000</v>
      </c>
      <c r="E11" s="65">
        <f t="shared" ref="E11:AI11" si="9">SUM(E8:E10)</f>
        <v>49</v>
      </c>
      <c r="F11" s="66">
        <f>SUM(F8:F10)</f>
        <v>147.07</v>
      </c>
      <c r="G11" s="65">
        <f t="shared" si="0"/>
        <v>392</v>
      </c>
      <c r="H11" s="65">
        <f t="shared" si="9"/>
        <v>36</v>
      </c>
      <c r="I11" s="66">
        <f>SUM(I8:I10)</f>
        <v>108.05</v>
      </c>
      <c r="J11" s="65">
        <f t="shared" si="1"/>
        <v>288</v>
      </c>
      <c r="K11" s="65">
        <f>SUM(K8:K10)</f>
        <v>25</v>
      </c>
      <c r="L11" s="66">
        <f>SUM(L8:L10)</f>
        <v>75.05</v>
      </c>
      <c r="M11" s="65">
        <f t="shared" si="2"/>
        <v>200</v>
      </c>
      <c r="N11" s="65">
        <f t="shared" si="9"/>
        <v>45</v>
      </c>
      <c r="O11" s="66">
        <f>SUM(O8:O10)</f>
        <v>135.05000000000001</v>
      </c>
      <c r="P11" s="65">
        <f t="shared" si="9"/>
        <v>360</v>
      </c>
      <c r="Q11" s="65">
        <f t="shared" si="9"/>
        <v>26</v>
      </c>
      <c r="R11" s="66">
        <f>SUM(R8:R10)</f>
        <v>78.05</v>
      </c>
      <c r="S11" s="65">
        <f t="shared" si="9"/>
        <v>208</v>
      </c>
      <c r="T11" s="65">
        <f t="shared" si="9"/>
        <v>79</v>
      </c>
      <c r="U11" s="66">
        <f>SUM(U8:U10)</f>
        <v>237.15</v>
      </c>
      <c r="V11" s="65">
        <f t="shared" si="9"/>
        <v>632</v>
      </c>
      <c r="W11" s="65">
        <f t="shared" si="9"/>
        <v>124</v>
      </c>
      <c r="X11" s="66">
        <f>SUM(X8:X10)</f>
        <v>372.17</v>
      </c>
      <c r="Y11" s="65">
        <f t="shared" si="9"/>
        <v>992</v>
      </c>
      <c r="Z11" s="65">
        <f t="shared" si="9"/>
        <v>43</v>
      </c>
      <c r="AA11" s="66">
        <f>SUM(AA8:AA10)</f>
        <v>129.05000000000001</v>
      </c>
      <c r="AB11" s="65">
        <f t="shared" si="9"/>
        <v>344</v>
      </c>
      <c r="AC11" s="65">
        <f t="shared" si="9"/>
        <v>48</v>
      </c>
      <c r="AD11" s="66">
        <f>SUM(AD8:AD10)</f>
        <v>144.05000000000001</v>
      </c>
      <c r="AE11" s="65">
        <f t="shared" si="9"/>
        <v>384</v>
      </c>
      <c r="AF11" s="65">
        <f t="shared" si="9"/>
        <v>36</v>
      </c>
      <c r="AG11" s="66">
        <f>SUM(AG8:AG10)</f>
        <v>108.06</v>
      </c>
      <c r="AH11" s="65">
        <f t="shared" si="9"/>
        <v>288</v>
      </c>
      <c r="AI11" s="65">
        <f t="shared" si="9"/>
        <v>35</v>
      </c>
      <c r="AJ11" s="66">
        <f>SUM(AJ8:AJ10)</f>
        <v>105.05</v>
      </c>
      <c r="AK11" s="66">
        <f>SUM(AK8:AK10)</f>
        <v>280</v>
      </c>
      <c r="AL11" s="67">
        <f>SUM(AL8:AL10)</f>
        <v>671</v>
      </c>
      <c r="AM11" s="68">
        <f t="shared" si="3"/>
        <v>2013.9999999999998</v>
      </c>
      <c r="AN11" s="67">
        <f>AL11*8</f>
        <v>5368</v>
      </c>
    </row>
    <row r="12" spans="1:41" x14ac:dyDescent="0.25">
      <c r="A12" s="69" t="s">
        <v>47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70"/>
      <c r="T12" s="70"/>
      <c r="U12" s="71"/>
      <c r="V12" s="70"/>
      <c r="W12" s="70"/>
      <c r="X12" s="70"/>
      <c r="Y12" s="70"/>
      <c r="Z12" s="70"/>
      <c r="AA12" s="70"/>
      <c r="AB12" s="70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  <c r="AN12" s="16"/>
    </row>
    <row r="13" spans="1:41" ht="13.5" customHeight="1" x14ac:dyDescent="0.25">
      <c r="A13" s="72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6"/>
    </row>
    <row r="14" spans="1:41" ht="18" customHeight="1" x14ac:dyDescent="0.25">
      <c r="A14" s="87" t="s">
        <v>48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</row>
    <row r="15" spans="1:41" ht="18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1" x14ac:dyDescent="0.25">
      <c r="AL16" s="15"/>
      <c r="AM16" s="16"/>
      <c r="AN16" s="16"/>
    </row>
    <row r="17" spans="10:40" x14ac:dyDescent="0.25">
      <c r="AL17" s="15"/>
      <c r="AM17" s="16"/>
      <c r="AN17" s="16"/>
    </row>
    <row r="18" spans="10:40" x14ac:dyDescent="0.25">
      <c r="AL18" s="15"/>
      <c r="AM18" s="16"/>
      <c r="AN18" s="16"/>
    </row>
    <row r="19" spans="10:40" x14ac:dyDescent="0.25">
      <c r="AL19" s="15"/>
      <c r="AM19" s="16"/>
      <c r="AN19" s="16"/>
    </row>
    <row r="20" spans="10:40" x14ac:dyDescent="0.25">
      <c r="AL20" s="15"/>
      <c r="AM20" s="16"/>
      <c r="AN20" s="16"/>
    </row>
    <row r="21" spans="10:40" x14ac:dyDescent="0.25">
      <c r="AL21" s="15"/>
      <c r="AM21" s="16"/>
      <c r="AN21" s="16"/>
    </row>
    <row r="22" spans="10:40" x14ac:dyDescent="0.25">
      <c r="AL22" s="15"/>
      <c r="AM22" s="16"/>
      <c r="AN22" s="16"/>
    </row>
    <row r="23" spans="10:40" x14ac:dyDescent="0.25">
      <c r="AL23" s="15"/>
      <c r="AM23" s="16"/>
      <c r="AN23" s="16"/>
    </row>
    <row r="24" spans="10:40" x14ac:dyDescent="0.25">
      <c r="AL24" s="15"/>
      <c r="AM24" s="16"/>
      <c r="AN24" s="16"/>
    </row>
    <row r="25" spans="10:40" x14ac:dyDescent="0.25">
      <c r="AL25" s="15"/>
      <c r="AM25" s="16"/>
      <c r="AN25" s="16"/>
    </row>
    <row r="26" spans="10:40" x14ac:dyDescent="0.25">
      <c r="AL26" s="15"/>
      <c r="AM26" s="17"/>
      <c r="AN26" s="17"/>
    </row>
    <row r="32" spans="10:40" x14ac:dyDescent="0.25">
      <c r="J32" s="2"/>
      <c r="S32" s="3"/>
      <c r="T32" s="3"/>
      <c r="U32" s="3"/>
      <c r="V32" s="74"/>
      <c r="W32" s="3"/>
      <c r="X32" s="3"/>
      <c r="Y32" s="3"/>
      <c r="Z32" s="3"/>
      <c r="AA32" s="3"/>
      <c r="AB32" s="3"/>
      <c r="AC32" s="3"/>
      <c r="AD32" s="3"/>
    </row>
    <row r="33" spans="10:30" x14ac:dyDescent="0.25">
      <c r="S33" s="3"/>
      <c r="T33" s="3"/>
      <c r="U33" s="3"/>
      <c r="V33" s="74"/>
      <c r="W33" s="3"/>
      <c r="X33" s="3"/>
      <c r="Y33" s="3"/>
      <c r="Z33" s="3"/>
      <c r="AA33" s="3"/>
      <c r="AB33" s="3"/>
      <c r="AC33" s="3"/>
      <c r="AD33" s="3"/>
    </row>
    <row r="34" spans="10:30" x14ac:dyDescent="0.25">
      <c r="S34" s="3"/>
      <c r="T34" s="3"/>
      <c r="U34" s="3"/>
      <c r="V34" s="74"/>
      <c r="W34" s="3"/>
      <c r="X34" s="3"/>
      <c r="Y34" s="3"/>
      <c r="Z34" s="3"/>
      <c r="AA34" s="3"/>
      <c r="AB34" s="3"/>
      <c r="AC34" s="3"/>
      <c r="AD34" s="3"/>
    </row>
    <row r="35" spans="10:30" x14ac:dyDescent="0.25">
      <c r="S35" s="3"/>
      <c r="T35" s="3"/>
      <c r="U35" s="3"/>
      <c r="V35" s="74"/>
      <c r="W35" s="3"/>
      <c r="X35" s="3"/>
      <c r="Y35" s="3"/>
      <c r="Z35" s="3"/>
      <c r="AA35" s="3"/>
      <c r="AB35" s="3"/>
      <c r="AC35" s="3"/>
      <c r="AD35" s="3"/>
    </row>
    <row r="36" spans="10:30" x14ac:dyDescent="0.25">
      <c r="S36" s="3"/>
      <c r="T36" s="3"/>
      <c r="U36" s="3"/>
      <c r="V36" s="74"/>
      <c r="W36" s="3"/>
      <c r="X36" s="3"/>
      <c r="Y36" s="3"/>
      <c r="Z36" s="3"/>
      <c r="AA36" s="3"/>
      <c r="AB36" s="3"/>
      <c r="AC36" s="3"/>
      <c r="AD36" s="3"/>
    </row>
    <row r="37" spans="10:30" x14ac:dyDescent="0.25">
      <c r="S37" s="3"/>
      <c r="T37" s="3"/>
      <c r="U37" s="3"/>
      <c r="V37" s="74"/>
      <c r="W37" s="3"/>
      <c r="X37" s="3"/>
      <c r="Y37" s="3"/>
      <c r="Z37" s="3"/>
      <c r="AA37" s="3"/>
      <c r="AB37" s="3"/>
      <c r="AC37" s="3"/>
      <c r="AD37" s="3"/>
    </row>
    <row r="38" spans="10:30" x14ac:dyDescent="0.25">
      <c r="S38" s="3"/>
      <c r="T38" s="3"/>
      <c r="U38" s="3"/>
      <c r="V38" s="74"/>
      <c r="W38" s="3"/>
      <c r="X38" s="3"/>
      <c r="Y38" s="3"/>
      <c r="Z38" s="3"/>
      <c r="AA38" s="3"/>
      <c r="AB38" s="3"/>
      <c r="AC38" s="3"/>
      <c r="AD38" s="3"/>
    </row>
    <row r="41" spans="10:30" x14ac:dyDescent="0.25">
      <c r="J41" s="2"/>
    </row>
  </sheetData>
  <mergeCells count="59">
    <mergeCell ref="B5:B6"/>
    <mergeCell ref="A3:AN3"/>
    <mergeCell ref="A4:A6"/>
    <mergeCell ref="A14:AN14"/>
    <mergeCell ref="B12:R12"/>
    <mergeCell ref="B13:R13"/>
    <mergeCell ref="AL4:AN4"/>
    <mergeCell ref="P5:P6"/>
    <mergeCell ref="C5:C6"/>
    <mergeCell ref="D5:D6"/>
    <mergeCell ref="E5:E6"/>
    <mergeCell ref="W5:W6"/>
    <mergeCell ref="Y5:Y6"/>
    <mergeCell ref="Z5:Z6"/>
    <mergeCell ref="AA5:AA6"/>
    <mergeCell ref="F5:F6"/>
    <mergeCell ref="A1:AN1"/>
    <mergeCell ref="A2:AN2"/>
    <mergeCell ref="B4:D4"/>
    <mergeCell ref="E4:G4"/>
    <mergeCell ref="H4:J4"/>
    <mergeCell ref="N4:P4"/>
    <mergeCell ref="Q4:S4"/>
    <mergeCell ref="T4:V4"/>
    <mergeCell ref="W4:Y4"/>
    <mergeCell ref="Z4:AB4"/>
    <mergeCell ref="AC4:AE4"/>
    <mergeCell ref="AF4:AH4"/>
    <mergeCell ref="AI4:AK4"/>
    <mergeCell ref="K4:M4"/>
    <mergeCell ref="G5:G6"/>
    <mergeCell ref="H5:H6"/>
    <mergeCell ref="I5:I6"/>
    <mergeCell ref="J5:J6"/>
    <mergeCell ref="K5:K6"/>
    <mergeCell ref="L5:L6"/>
    <mergeCell ref="M5:M6"/>
    <mergeCell ref="AI5:AI6"/>
    <mergeCell ref="AJ5:AJ6"/>
    <mergeCell ref="N5:N6"/>
    <mergeCell ref="O5:O6"/>
    <mergeCell ref="AG5:AG6"/>
    <mergeCell ref="AH5:AH6"/>
    <mergeCell ref="AB5:AB6"/>
    <mergeCell ref="Q5:Q6"/>
    <mergeCell ref="R5:R6"/>
    <mergeCell ref="S5:S6"/>
    <mergeCell ref="T5:T6"/>
    <mergeCell ref="U5:U6"/>
    <mergeCell ref="V5:V6"/>
    <mergeCell ref="AK5:AK6"/>
    <mergeCell ref="AL5:AL6"/>
    <mergeCell ref="AM5:AM6"/>
    <mergeCell ref="X5:X6"/>
    <mergeCell ref="AN5:AN6"/>
    <mergeCell ref="AC5:AC6"/>
    <mergeCell ref="AD5:AD6"/>
    <mergeCell ref="AE5:AE6"/>
    <mergeCell ref="AF5:AF6"/>
  </mergeCells>
  <pageMargins left="0.70866141732283472" right="0.31496062992125984" top="0.74803149606299213" bottom="0.74803149606299213" header="0.31496062992125984" footer="0.31496062992125984"/>
  <pageSetup paperSize="5" scale="59" fitToHeight="0" orientation="landscape" r:id="rId1"/>
  <ignoredErrors>
    <ignoredError sqref="M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workbookViewId="0">
      <selection activeCell="A32" sqref="A1:J32"/>
    </sheetView>
  </sheetViews>
  <sheetFormatPr defaultRowHeight="15" x14ac:dyDescent="0.25"/>
  <cols>
    <col min="1" max="1" width="5" customWidth="1"/>
    <col min="2" max="2" width="24.7109375" bestFit="1" customWidth="1"/>
    <col min="3" max="3" width="5" bestFit="1" customWidth="1"/>
    <col min="4" max="4" width="7.140625" bestFit="1" customWidth="1"/>
    <col min="5" max="5" width="5" bestFit="1" customWidth="1"/>
    <col min="6" max="6" width="7.140625" bestFit="1" customWidth="1"/>
    <col min="7" max="7" width="5" bestFit="1" customWidth="1"/>
    <col min="8" max="8" width="7.140625" bestFit="1" customWidth="1"/>
    <col min="9" max="9" width="5" bestFit="1" customWidth="1"/>
    <col min="10" max="10" width="8.28515625" bestFit="1" customWidth="1"/>
  </cols>
  <sheetData>
    <row r="1" spans="1:12" ht="32.25" customHeight="1" x14ac:dyDescent="0.25">
      <c r="A1" s="93" t="s">
        <v>223</v>
      </c>
      <c r="B1" s="93"/>
      <c r="C1" s="93"/>
      <c r="D1" s="93"/>
      <c r="E1" s="93"/>
      <c r="F1" s="93"/>
      <c r="G1" s="93"/>
      <c r="H1" s="93"/>
      <c r="I1" s="93"/>
      <c r="J1" s="93"/>
    </row>
    <row r="2" spans="1:12" x14ac:dyDescent="0.25">
      <c r="A2" s="94" t="s">
        <v>19</v>
      </c>
      <c r="B2" s="95" t="s">
        <v>20</v>
      </c>
      <c r="C2" s="98" t="s">
        <v>224</v>
      </c>
      <c r="D2" s="99"/>
      <c r="E2" s="99"/>
      <c r="F2" s="99"/>
      <c r="G2" s="99"/>
      <c r="H2" s="99"/>
      <c r="I2" s="99"/>
      <c r="J2" s="100"/>
      <c r="L2" t="s">
        <v>225</v>
      </c>
    </row>
    <row r="3" spans="1:12" x14ac:dyDescent="0.25">
      <c r="A3" s="94"/>
      <c r="B3" s="96"/>
      <c r="C3" s="101" t="s">
        <v>6</v>
      </c>
      <c r="D3" s="102"/>
      <c r="E3" s="101" t="s">
        <v>7</v>
      </c>
      <c r="F3" s="102"/>
      <c r="G3" s="101" t="s">
        <v>8</v>
      </c>
      <c r="H3" s="102"/>
      <c r="I3" s="101" t="s">
        <v>9</v>
      </c>
      <c r="J3" s="102"/>
    </row>
    <row r="4" spans="1:12" x14ac:dyDescent="0.25">
      <c r="A4" s="94"/>
      <c r="B4" s="97"/>
      <c r="C4" s="44" t="s">
        <v>21</v>
      </c>
      <c r="D4" s="44" t="s">
        <v>0</v>
      </c>
      <c r="E4" s="44" t="s">
        <v>21</v>
      </c>
      <c r="F4" s="44" t="s">
        <v>0</v>
      </c>
      <c r="G4" s="44" t="s">
        <v>21</v>
      </c>
      <c r="H4" s="44" t="s">
        <v>0</v>
      </c>
      <c r="I4" s="44" t="s">
        <v>21</v>
      </c>
      <c r="J4" s="44" t="s">
        <v>0</v>
      </c>
    </row>
    <row r="5" spans="1:12" x14ac:dyDescent="0.25">
      <c r="A5" s="5">
        <v>1</v>
      </c>
      <c r="B5" s="6" t="s">
        <v>22</v>
      </c>
      <c r="C5" s="8">
        <v>1</v>
      </c>
      <c r="D5" s="7">
        <f>C5*3.00497</f>
        <v>3.0049700000000001</v>
      </c>
      <c r="E5" s="8">
        <v>1</v>
      </c>
      <c r="F5" s="7">
        <f>E5*3</f>
        <v>3</v>
      </c>
      <c r="G5" s="8">
        <v>1</v>
      </c>
      <c r="H5" s="7">
        <f>G5*3</f>
        <v>3</v>
      </c>
      <c r="I5" s="8">
        <f t="shared" ref="I5:J26" si="0">C5+E5+G5</f>
        <v>3</v>
      </c>
      <c r="J5" s="7">
        <f>D5+F5+H5</f>
        <v>9.0049700000000001</v>
      </c>
      <c r="K5" s="2"/>
    </row>
    <row r="6" spans="1:12" x14ac:dyDescent="0.25">
      <c r="A6" s="5">
        <v>2</v>
      </c>
      <c r="B6" s="6" t="s">
        <v>23</v>
      </c>
      <c r="C6" s="8">
        <v>0</v>
      </c>
      <c r="D6" s="7">
        <f t="shared" ref="D6:D28" si="1">C6*3.00497</f>
        <v>0</v>
      </c>
      <c r="E6" s="8">
        <v>1</v>
      </c>
      <c r="F6" s="7">
        <f t="shared" ref="F6:F28" si="2">E6*3</f>
        <v>3</v>
      </c>
      <c r="G6" s="8">
        <v>1</v>
      </c>
      <c r="H6" s="7">
        <f t="shared" ref="H6:H28" si="3">G6*3</f>
        <v>3</v>
      </c>
      <c r="I6" s="8">
        <f t="shared" si="0"/>
        <v>2</v>
      </c>
      <c r="J6" s="7">
        <f>D6+F6+H6</f>
        <v>6</v>
      </c>
      <c r="K6" s="2"/>
    </row>
    <row r="7" spans="1:12" x14ac:dyDescent="0.25">
      <c r="A7" s="5">
        <v>3</v>
      </c>
      <c r="B7" s="6" t="s">
        <v>24</v>
      </c>
      <c r="C7" s="8">
        <v>4</v>
      </c>
      <c r="D7" s="7">
        <f t="shared" si="1"/>
        <v>12.019880000000001</v>
      </c>
      <c r="E7" s="8">
        <v>5</v>
      </c>
      <c r="F7" s="7">
        <f t="shared" si="2"/>
        <v>15</v>
      </c>
      <c r="G7" s="8">
        <v>5</v>
      </c>
      <c r="H7" s="7">
        <f t="shared" si="3"/>
        <v>15</v>
      </c>
      <c r="I7" s="8">
        <f t="shared" si="0"/>
        <v>14</v>
      </c>
      <c r="J7" s="7">
        <f t="shared" si="0"/>
        <v>42.019880000000001</v>
      </c>
      <c r="K7" s="2"/>
    </row>
    <row r="8" spans="1:12" s="11" customFormat="1" x14ac:dyDescent="0.25">
      <c r="A8" s="5">
        <v>4</v>
      </c>
      <c r="B8" s="6" t="s">
        <v>25</v>
      </c>
      <c r="C8" s="8">
        <v>2</v>
      </c>
      <c r="D8" s="7">
        <f t="shared" si="1"/>
        <v>6.0099400000000003</v>
      </c>
      <c r="E8" s="8">
        <v>2</v>
      </c>
      <c r="F8" s="7">
        <f t="shared" si="2"/>
        <v>6</v>
      </c>
      <c r="G8" s="8">
        <v>2</v>
      </c>
      <c r="H8" s="7">
        <f t="shared" si="3"/>
        <v>6</v>
      </c>
      <c r="I8" s="8">
        <f t="shared" si="0"/>
        <v>6</v>
      </c>
      <c r="J8" s="7">
        <f t="shared" si="0"/>
        <v>18.00994</v>
      </c>
      <c r="K8" s="10"/>
    </row>
    <row r="9" spans="1:12" x14ac:dyDescent="0.25">
      <c r="A9" s="5">
        <v>5</v>
      </c>
      <c r="B9" s="12" t="s">
        <v>26</v>
      </c>
      <c r="C9" s="8">
        <v>1</v>
      </c>
      <c r="D9" s="7">
        <f t="shared" si="1"/>
        <v>3.0049700000000001</v>
      </c>
      <c r="E9" s="8">
        <v>1</v>
      </c>
      <c r="F9" s="7">
        <f t="shared" si="2"/>
        <v>3</v>
      </c>
      <c r="G9" s="8">
        <v>1</v>
      </c>
      <c r="H9" s="7">
        <f t="shared" si="3"/>
        <v>3</v>
      </c>
      <c r="I9" s="8">
        <f t="shared" si="0"/>
        <v>3</v>
      </c>
      <c r="J9" s="7">
        <f t="shared" si="0"/>
        <v>9.0049700000000001</v>
      </c>
      <c r="K9" s="2"/>
    </row>
    <row r="10" spans="1:12" x14ac:dyDescent="0.25">
      <c r="A10" s="5">
        <v>6</v>
      </c>
      <c r="B10" s="6" t="s">
        <v>27</v>
      </c>
      <c r="C10" s="8">
        <v>9</v>
      </c>
      <c r="D10" s="7">
        <f t="shared" si="1"/>
        <v>27.044730000000001</v>
      </c>
      <c r="E10" s="8">
        <v>9</v>
      </c>
      <c r="F10" s="7">
        <f t="shared" si="2"/>
        <v>27</v>
      </c>
      <c r="G10" s="8">
        <v>9</v>
      </c>
      <c r="H10" s="7">
        <f t="shared" si="3"/>
        <v>27</v>
      </c>
      <c r="I10" s="8">
        <f t="shared" si="0"/>
        <v>27</v>
      </c>
      <c r="J10" s="7">
        <f t="shared" si="0"/>
        <v>81.044730000000001</v>
      </c>
      <c r="K10" s="2"/>
    </row>
    <row r="11" spans="1:12" ht="28.5" x14ac:dyDescent="0.25">
      <c r="A11" s="5">
        <v>7</v>
      </c>
      <c r="B11" s="12" t="s">
        <v>28</v>
      </c>
      <c r="C11" s="8">
        <v>4</v>
      </c>
      <c r="D11" s="7">
        <f t="shared" si="1"/>
        <v>12.019880000000001</v>
      </c>
      <c r="E11" s="8">
        <v>4</v>
      </c>
      <c r="F11" s="7">
        <f t="shared" si="2"/>
        <v>12</v>
      </c>
      <c r="G11" s="8">
        <v>4</v>
      </c>
      <c r="H11" s="7">
        <f t="shared" si="3"/>
        <v>12</v>
      </c>
      <c r="I11" s="8">
        <f t="shared" si="0"/>
        <v>12</v>
      </c>
      <c r="J11" s="7">
        <f t="shared" si="0"/>
        <v>36.019880000000001</v>
      </c>
      <c r="K11" s="2"/>
    </row>
    <row r="12" spans="1:12" x14ac:dyDescent="0.25">
      <c r="A12" s="5">
        <v>8</v>
      </c>
      <c r="B12" s="13" t="s">
        <v>29</v>
      </c>
      <c r="C12" s="8">
        <v>1</v>
      </c>
      <c r="D12" s="7">
        <f t="shared" si="1"/>
        <v>3.0049700000000001</v>
      </c>
      <c r="E12" s="8">
        <v>2</v>
      </c>
      <c r="F12" s="7">
        <f t="shared" si="2"/>
        <v>6</v>
      </c>
      <c r="G12" s="8">
        <v>2</v>
      </c>
      <c r="H12" s="7">
        <f t="shared" si="3"/>
        <v>6</v>
      </c>
      <c r="I12" s="8">
        <f t="shared" si="0"/>
        <v>5</v>
      </c>
      <c r="J12" s="7">
        <f t="shared" si="0"/>
        <v>15.00497</v>
      </c>
      <c r="K12" s="2"/>
    </row>
    <row r="13" spans="1:12" x14ac:dyDescent="0.25">
      <c r="A13" s="5">
        <v>9</v>
      </c>
      <c r="B13" s="6" t="s">
        <v>30</v>
      </c>
      <c r="C13" s="8">
        <v>1</v>
      </c>
      <c r="D13" s="7">
        <f t="shared" si="1"/>
        <v>3.0049700000000001</v>
      </c>
      <c r="E13" s="8">
        <v>2</v>
      </c>
      <c r="F13" s="7">
        <f t="shared" si="2"/>
        <v>6</v>
      </c>
      <c r="G13" s="8">
        <v>2</v>
      </c>
      <c r="H13" s="7">
        <f t="shared" si="3"/>
        <v>6</v>
      </c>
      <c r="I13" s="8">
        <f t="shared" si="0"/>
        <v>5</v>
      </c>
      <c r="J13" s="7">
        <f t="shared" si="0"/>
        <v>15.00497</v>
      </c>
      <c r="K13" s="2"/>
    </row>
    <row r="14" spans="1:12" x14ac:dyDescent="0.25">
      <c r="A14" s="5">
        <v>10</v>
      </c>
      <c r="B14" s="6" t="s">
        <v>31</v>
      </c>
      <c r="C14" s="8">
        <v>1</v>
      </c>
      <c r="D14" s="7">
        <f t="shared" si="1"/>
        <v>3.0049700000000001</v>
      </c>
      <c r="E14" s="8">
        <v>1</v>
      </c>
      <c r="F14" s="7">
        <f t="shared" si="2"/>
        <v>3</v>
      </c>
      <c r="G14" s="8">
        <v>1</v>
      </c>
      <c r="H14" s="7">
        <f t="shared" si="3"/>
        <v>3</v>
      </c>
      <c r="I14" s="8">
        <f t="shared" si="0"/>
        <v>3</v>
      </c>
      <c r="J14" s="7">
        <f t="shared" si="0"/>
        <v>9.0049700000000001</v>
      </c>
      <c r="K14" s="2"/>
    </row>
    <row r="15" spans="1:12" x14ac:dyDescent="0.25">
      <c r="A15" s="5">
        <v>11</v>
      </c>
      <c r="B15" s="6" t="s">
        <v>32</v>
      </c>
      <c r="C15" s="8">
        <v>1</v>
      </c>
      <c r="D15" s="7">
        <f t="shared" si="1"/>
        <v>3.0049700000000001</v>
      </c>
      <c r="E15" s="8">
        <v>2</v>
      </c>
      <c r="F15" s="7">
        <f t="shared" si="2"/>
        <v>6</v>
      </c>
      <c r="G15" s="8">
        <v>2</v>
      </c>
      <c r="H15" s="7">
        <f t="shared" si="3"/>
        <v>6</v>
      </c>
      <c r="I15" s="8">
        <f t="shared" si="0"/>
        <v>5</v>
      </c>
      <c r="J15" s="7">
        <f t="shared" si="0"/>
        <v>15.00497</v>
      </c>
      <c r="K15" s="2"/>
    </row>
    <row r="16" spans="1:12" x14ac:dyDescent="0.25">
      <c r="A16" s="5">
        <v>12</v>
      </c>
      <c r="B16" s="12" t="s">
        <v>33</v>
      </c>
      <c r="C16" s="8">
        <v>6</v>
      </c>
      <c r="D16" s="7">
        <f t="shared" si="1"/>
        <v>18.029820000000001</v>
      </c>
      <c r="E16" s="8">
        <v>7</v>
      </c>
      <c r="F16" s="7">
        <f t="shared" si="2"/>
        <v>21</v>
      </c>
      <c r="G16" s="8">
        <v>7</v>
      </c>
      <c r="H16" s="7">
        <f t="shared" si="3"/>
        <v>21</v>
      </c>
      <c r="I16" s="8">
        <f t="shared" si="0"/>
        <v>20</v>
      </c>
      <c r="J16" s="7">
        <f t="shared" si="0"/>
        <v>60.029820000000001</v>
      </c>
      <c r="K16" s="2"/>
    </row>
    <row r="17" spans="1:13" x14ac:dyDescent="0.25">
      <c r="A17" s="5">
        <v>13</v>
      </c>
      <c r="B17" s="6" t="s">
        <v>34</v>
      </c>
      <c r="C17" s="8">
        <v>24</v>
      </c>
      <c r="D17" s="7">
        <f t="shared" si="1"/>
        <v>72.119280000000003</v>
      </c>
      <c r="E17" s="8">
        <v>28</v>
      </c>
      <c r="F17" s="7">
        <f t="shared" si="2"/>
        <v>84</v>
      </c>
      <c r="G17" s="8">
        <v>28</v>
      </c>
      <c r="H17" s="7">
        <f t="shared" si="3"/>
        <v>84</v>
      </c>
      <c r="I17" s="8">
        <f t="shared" si="0"/>
        <v>80</v>
      </c>
      <c r="J17" s="7">
        <f t="shared" si="0"/>
        <v>240.11928</v>
      </c>
      <c r="K17" s="2"/>
    </row>
    <row r="18" spans="1:13" ht="28.5" x14ac:dyDescent="0.25">
      <c r="A18" s="5">
        <v>14</v>
      </c>
      <c r="B18" s="12" t="s">
        <v>35</v>
      </c>
      <c r="C18" s="8">
        <v>49</v>
      </c>
      <c r="D18" s="7">
        <f t="shared" si="1"/>
        <v>147.24353000000002</v>
      </c>
      <c r="E18" s="8">
        <v>57</v>
      </c>
      <c r="F18" s="7">
        <f t="shared" si="2"/>
        <v>171</v>
      </c>
      <c r="G18" s="8">
        <v>57</v>
      </c>
      <c r="H18" s="7">
        <f t="shared" si="3"/>
        <v>171</v>
      </c>
      <c r="I18" s="8">
        <f t="shared" si="0"/>
        <v>163</v>
      </c>
      <c r="J18" s="7">
        <f t="shared" si="0"/>
        <v>489.24353000000002</v>
      </c>
      <c r="K18" s="2"/>
    </row>
    <row r="19" spans="1:13" x14ac:dyDescent="0.25">
      <c r="A19" s="5">
        <v>15</v>
      </c>
      <c r="B19" s="6" t="s">
        <v>36</v>
      </c>
      <c r="C19" s="8">
        <v>1</v>
      </c>
      <c r="D19" s="7">
        <f t="shared" si="1"/>
        <v>3.0049700000000001</v>
      </c>
      <c r="E19" s="8">
        <v>1</v>
      </c>
      <c r="F19" s="7">
        <f t="shared" si="2"/>
        <v>3</v>
      </c>
      <c r="G19" s="8">
        <v>1</v>
      </c>
      <c r="H19" s="7">
        <f t="shared" si="3"/>
        <v>3</v>
      </c>
      <c r="I19" s="8">
        <f t="shared" si="0"/>
        <v>3</v>
      </c>
      <c r="J19" s="7">
        <f t="shared" si="0"/>
        <v>9.0049700000000001</v>
      </c>
      <c r="K19" s="2"/>
    </row>
    <row r="20" spans="1:13" x14ac:dyDescent="0.25">
      <c r="A20" s="5">
        <v>16</v>
      </c>
      <c r="B20" s="12" t="s">
        <v>37</v>
      </c>
      <c r="C20" s="8">
        <v>1</v>
      </c>
      <c r="D20" s="7">
        <f t="shared" si="1"/>
        <v>3.0049700000000001</v>
      </c>
      <c r="E20" s="8">
        <v>0</v>
      </c>
      <c r="F20" s="7">
        <f t="shared" si="2"/>
        <v>0</v>
      </c>
      <c r="G20" s="8">
        <v>0</v>
      </c>
      <c r="H20" s="7">
        <f t="shared" si="3"/>
        <v>0</v>
      </c>
      <c r="I20" s="8">
        <f t="shared" si="0"/>
        <v>1</v>
      </c>
      <c r="J20" s="7">
        <f t="shared" si="0"/>
        <v>3.0049700000000001</v>
      </c>
      <c r="K20" s="2"/>
    </row>
    <row r="21" spans="1:13" ht="28.5" x14ac:dyDescent="0.25">
      <c r="A21" s="5">
        <v>17</v>
      </c>
      <c r="B21" s="12" t="s">
        <v>38</v>
      </c>
      <c r="C21" s="8">
        <v>7</v>
      </c>
      <c r="D21" s="7">
        <f t="shared" si="1"/>
        <v>21.034790000000001</v>
      </c>
      <c r="E21" s="8">
        <v>8</v>
      </c>
      <c r="F21" s="7">
        <f t="shared" si="2"/>
        <v>24</v>
      </c>
      <c r="G21" s="8">
        <v>8</v>
      </c>
      <c r="H21" s="7">
        <f t="shared" si="3"/>
        <v>24</v>
      </c>
      <c r="I21" s="8">
        <f t="shared" si="0"/>
        <v>23</v>
      </c>
      <c r="J21" s="7">
        <f t="shared" si="0"/>
        <v>69.034790000000001</v>
      </c>
      <c r="K21" s="2"/>
    </row>
    <row r="22" spans="1:13" x14ac:dyDescent="0.25">
      <c r="A22" s="5">
        <v>18</v>
      </c>
      <c r="B22" s="12" t="s">
        <v>39</v>
      </c>
      <c r="C22" s="8">
        <v>82</v>
      </c>
      <c r="D22" s="7">
        <f t="shared" si="1"/>
        <v>246.40754000000001</v>
      </c>
      <c r="E22" s="8">
        <v>97</v>
      </c>
      <c r="F22" s="7">
        <f t="shared" si="2"/>
        <v>291</v>
      </c>
      <c r="G22" s="8">
        <v>97</v>
      </c>
      <c r="H22" s="7">
        <f t="shared" si="3"/>
        <v>291</v>
      </c>
      <c r="I22" s="8">
        <f t="shared" si="0"/>
        <v>276</v>
      </c>
      <c r="J22" s="7">
        <f t="shared" si="0"/>
        <v>828.40754000000004</v>
      </c>
      <c r="K22" s="2"/>
    </row>
    <row r="23" spans="1:13" x14ac:dyDescent="0.25">
      <c r="A23" s="5">
        <v>19</v>
      </c>
      <c r="B23" s="12" t="s">
        <v>40</v>
      </c>
      <c r="C23" s="8">
        <v>1</v>
      </c>
      <c r="D23" s="7">
        <f t="shared" si="1"/>
        <v>3.0049700000000001</v>
      </c>
      <c r="E23" s="8">
        <v>0</v>
      </c>
      <c r="F23" s="7">
        <f t="shared" si="2"/>
        <v>0</v>
      </c>
      <c r="G23" s="8">
        <v>0</v>
      </c>
      <c r="H23" s="7">
        <f t="shared" si="3"/>
        <v>0</v>
      </c>
      <c r="I23" s="8">
        <f t="shared" si="0"/>
        <v>1</v>
      </c>
      <c r="J23" s="7">
        <f t="shared" si="0"/>
        <v>3.0049700000000001</v>
      </c>
      <c r="K23" s="2"/>
    </row>
    <row r="24" spans="1:13" x14ac:dyDescent="0.25">
      <c r="A24" s="5">
        <v>20</v>
      </c>
      <c r="B24" s="6" t="s">
        <v>41</v>
      </c>
      <c r="C24" s="8">
        <v>1</v>
      </c>
      <c r="D24" s="7">
        <f t="shared" si="1"/>
        <v>3.0049700000000001</v>
      </c>
      <c r="E24" s="8">
        <v>2</v>
      </c>
      <c r="F24" s="7">
        <f t="shared" si="2"/>
        <v>6</v>
      </c>
      <c r="G24" s="8">
        <v>2</v>
      </c>
      <c r="H24" s="7">
        <f t="shared" si="3"/>
        <v>6</v>
      </c>
      <c r="I24" s="8">
        <f t="shared" si="0"/>
        <v>5</v>
      </c>
      <c r="J24" s="7">
        <f t="shared" si="0"/>
        <v>15.00497</v>
      </c>
      <c r="K24" s="2"/>
    </row>
    <row r="25" spans="1:13" x14ac:dyDescent="0.25">
      <c r="A25" s="5">
        <v>21</v>
      </c>
      <c r="B25" s="12" t="s">
        <v>42</v>
      </c>
      <c r="C25" s="8">
        <v>2</v>
      </c>
      <c r="D25" s="7">
        <f t="shared" si="1"/>
        <v>6.0099400000000003</v>
      </c>
      <c r="E25" s="8">
        <v>4</v>
      </c>
      <c r="F25" s="7">
        <f t="shared" si="2"/>
        <v>12</v>
      </c>
      <c r="G25" s="8">
        <v>4</v>
      </c>
      <c r="H25" s="7">
        <f t="shared" si="3"/>
        <v>12</v>
      </c>
      <c r="I25" s="8">
        <f t="shared" si="0"/>
        <v>10</v>
      </c>
      <c r="J25" s="7">
        <f t="shared" si="0"/>
        <v>30.00994</v>
      </c>
      <c r="K25" s="2"/>
    </row>
    <row r="26" spans="1:13" x14ac:dyDescent="0.25">
      <c r="A26" s="5">
        <v>22</v>
      </c>
      <c r="B26" s="6" t="s">
        <v>43</v>
      </c>
      <c r="C26" s="8">
        <v>1</v>
      </c>
      <c r="D26" s="7">
        <f t="shared" si="1"/>
        <v>3.0049700000000001</v>
      </c>
      <c r="E26" s="8">
        <v>0</v>
      </c>
      <c r="F26" s="7">
        <f t="shared" si="2"/>
        <v>0</v>
      </c>
      <c r="G26" s="8">
        <v>0</v>
      </c>
      <c r="H26" s="7">
        <f t="shared" si="3"/>
        <v>0</v>
      </c>
      <c r="I26" s="8">
        <f t="shared" si="0"/>
        <v>1</v>
      </c>
      <c r="J26" s="7">
        <f t="shared" si="0"/>
        <v>3.0049700000000001</v>
      </c>
      <c r="K26" s="2"/>
    </row>
    <row r="27" spans="1:13" x14ac:dyDescent="0.25">
      <c r="A27" s="5">
        <v>23</v>
      </c>
      <c r="B27" s="6" t="s">
        <v>44</v>
      </c>
      <c r="C27" s="8">
        <v>1</v>
      </c>
      <c r="D27" s="7">
        <f t="shared" si="1"/>
        <v>3.0049700000000001</v>
      </c>
      <c r="E27" s="8">
        <v>1</v>
      </c>
      <c r="F27" s="7">
        <f t="shared" si="2"/>
        <v>3</v>
      </c>
      <c r="G27" s="8">
        <v>1</v>
      </c>
      <c r="H27" s="7">
        <f t="shared" si="3"/>
        <v>3</v>
      </c>
      <c r="I27" s="8">
        <f t="shared" ref="I27:J27" si="4">C27+E27+G27</f>
        <v>3</v>
      </c>
      <c r="J27" s="7">
        <f t="shared" si="4"/>
        <v>9.0049700000000001</v>
      </c>
      <c r="K27" s="2"/>
    </row>
    <row r="28" spans="1:13" x14ac:dyDescent="0.25">
      <c r="A28" s="14"/>
      <c r="B28" s="14" t="s">
        <v>45</v>
      </c>
      <c r="C28" s="46">
        <f>SUM(C5:C27)</f>
        <v>201</v>
      </c>
      <c r="D28" s="7">
        <f t="shared" si="1"/>
        <v>603.99896999999999</v>
      </c>
      <c r="E28" s="46">
        <f>SUM(E5:E27)</f>
        <v>235</v>
      </c>
      <c r="F28" s="7">
        <f t="shared" si="2"/>
        <v>705</v>
      </c>
      <c r="G28" s="46">
        <f>SUM(G5:G27)</f>
        <v>235</v>
      </c>
      <c r="H28" s="7">
        <f t="shared" si="3"/>
        <v>705</v>
      </c>
      <c r="I28" s="46">
        <f>SUM(I5:I27)</f>
        <v>671</v>
      </c>
      <c r="J28" s="7">
        <f>D28+F28+H28</f>
        <v>2013.9989700000001</v>
      </c>
      <c r="K28" s="2"/>
      <c r="L28" s="4"/>
    </row>
    <row r="29" spans="1:13" ht="22.5" customHeight="1" x14ac:dyDescent="0.25">
      <c r="A29" s="90" t="s">
        <v>222</v>
      </c>
      <c r="B29" s="91"/>
      <c r="C29" s="91"/>
      <c r="D29" s="91"/>
      <c r="E29" s="91"/>
      <c r="F29" s="91"/>
      <c r="G29" s="91"/>
      <c r="H29" s="91"/>
      <c r="I29" s="91"/>
      <c r="J29" s="91"/>
      <c r="K29" s="2"/>
    </row>
    <row r="30" spans="1:13" ht="21.75" customHeight="1" x14ac:dyDescent="0.25">
      <c r="A30" s="78" t="s">
        <v>16</v>
      </c>
      <c r="B30" s="78"/>
      <c r="C30" s="78"/>
      <c r="D30" s="78"/>
      <c r="E30" s="78"/>
      <c r="F30" s="78"/>
      <c r="G30" s="78"/>
      <c r="H30" s="78"/>
      <c r="I30" s="78"/>
      <c r="J30" s="78"/>
      <c r="K30" s="2"/>
    </row>
    <row r="31" spans="1:13" ht="18" x14ac:dyDescent="0.25">
      <c r="B31" s="19"/>
      <c r="C31" s="19"/>
      <c r="D31" s="19"/>
      <c r="E31" s="19"/>
      <c r="F31" s="19"/>
      <c r="G31" s="19"/>
      <c r="H31" s="19"/>
      <c r="I31" s="19"/>
      <c r="J31" s="19"/>
    </row>
    <row r="32" spans="1:13" ht="28.5" customHeight="1" x14ac:dyDescent="0.25">
      <c r="A32" s="92" t="s">
        <v>49</v>
      </c>
      <c r="B32" s="92"/>
      <c r="C32" s="92"/>
      <c r="D32" s="92"/>
      <c r="E32" s="92"/>
      <c r="F32" s="92"/>
      <c r="G32" s="92"/>
      <c r="H32" s="92"/>
      <c r="I32" s="92"/>
      <c r="J32" s="92"/>
      <c r="K32" s="1"/>
      <c r="L32" s="1"/>
      <c r="M32" s="1"/>
    </row>
    <row r="33" spans="1:13" ht="15.75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1"/>
      <c r="L33" s="1"/>
      <c r="M33" s="1"/>
    </row>
    <row r="34" spans="1:13" ht="15.75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1"/>
      <c r="L34" s="1"/>
      <c r="M34" s="1"/>
    </row>
    <row r="35" spans="1:13" ht="15.75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1"/>
      <c r="L35" s="1"/>
      <c r="M35" s="1"/>
    </row>
  </sheetData>
  <mergeCells count="11">
    <mergeCell ref="A29:J29"/>
    <mergeCell ref="A32:J32"/>
    <mergeCell ref="A30:J30"/>
    <mergeCell ref="A1:J1"/>
    <mergeCell ref="A2:A4"/>
    <mergeCell ref="B2:B4"/>
    <mergeCell ref="C2:J2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52"/>
  <sheetViews>
    <sheetView zoomScale="70" zoomScaleNormal="70" workbookViewId="0">
      <selection activeCell="E244" sqref="E244"/>
    </sheetView>
  </sheetViews>
  <sheetFormatPr defaultRowHeight="15" x14ac:dyDescent="0.25"/>
  <cols>
    <col min="1" max="1" width="5.28515625" bestFit="1" customWidth="1"/>
    <col min="2" max="2" width="32.42578125" bestFit="1" customWidth="1"/>
    <col min="3" max="3" width="36" customWidth="1"/>
    <col min="4" max="4" width="24.5703125" bestFit="1" customWidth="1"/>
    <col min="5" max="5" width="11.7109375" customWidth="1"/>
    <col min="6" max="6" width="19.28515625" customWidth="1"/>
    <col min="7" max="7" width="17.28515625" customWidth="1"/>
  </cols>
  <sheetData>
    <row r="1" spans="1:7" ht="18" x14ac:dyDescent="0.25">
      <c r="A1" s="116" t="s">
        <v>229</v>
      </c>
      <c r="B1" s="116"/>
      <c r="C1" s="116"/>
      <c r="D1" s="116"/>
      <c r="E1" s="116"/>
      <c r="F1" s="116"/>
      <c r="G1" s="116"/>
    </row>
    <row r="2" spans="1:7" ht="36" x14ac:dyDescent="0.25">
      <c r="A2" s="48" t="s">
        <v>19</v>
      </c>
      <c r="B2" s="49" t="s">
        <v>50</v>
      </c>
      <c r="C2" s="49" t="s">
        <v>20</v>
      </c>
      <c r="D2" s="49" t="s">
        <v>51</v>
      </c>
      <c r="E2" s="49" t="s">
        <v>52</v>
      </c>
      <c r="F2" s="49" t="s">
        <v>53</v>
      </c>
      <c r="G2" s="49" t="s">
        <v>54</v>
      </c>
    </row>
    <row r="3" spans="1:7" ht="18" x14ac:dyDescent="0.25">
      <c r="A3" s="107">
        <v>1</v>
      </c>
      <c r="B3" s="110" t="s">
        <v>4</v>
      </c>
      <c r="C3" s="50" t="s">
        <v>55</v>
      </c>
      <c r="D3" s="51" t="s">
        <v>228</v>
      </c>
      <c r="E3" s="51">
        <v>2</v>
      </c>
      <c r="F3" s="52">
        <f>E3*3</f>
        <v>6</v>
      </c>
      <c r="G3" s="51">
        <f>E3*8</f>
        <v>16</v>
      </c>
    </row>
    <row r="4" spans="1:7" ht="18" x14ac:dyDescent="0.25">
      <c r="A4" s="108"/>
      <c r="B4" s="111"/>
      <c r="C4" s="50" t="s">
        <v>63</v>
      </c>
      <c r="D4" s="51" t="s">
        <v>228</v>
      </c>
      <c r="E4" s="51">
        <v>1</v>
      </c>
      <c r="F4" s="52">
        <f>E4*3</f>
        <v>3</v>
      </c>
      <c r="G4" s="51">
        <f t="shared" ref="G4:G68" si="0">E4*8</f>
        <v>8</v>
      </c>
    </row>
    <row r="5" spans="1:7" ht="18" x14ac:dyDescent="0.25">
      <c r="A5" s="108"/>
      <c r="B5" s="111"/>
      <c r="C5" s="50" t="s">
        <v>64</v>
      </c>
      <c r="D5" s="51" t="s">
        <v>228</v>
      </c>
      <c r="E5" s="51">
        <v>1</v>
      </c>
      <c r="F5" s="52">
        <f>E5*3</f>
        <v>3</v>
      </c>
      <c r="G5" s="51">
        <f t="shared" si="0"/>
        <v>8</v>
      </c>
    </row>
    <row r="6" spans="1:7" ht="18" x14ac:dyDescent="0.25">
      <c r="A6" s="108"/>
      <c r="B6" s="111"/>
      <c r="C6" s="64" t="s">
        <v>88</v>
      </c>
      <c r="D6" s="51" t="s">
        <v>228</v>
      </c>
      <c r="E6" s="51">
        <v>4</v>
      </c>
      <c r="F6" s="52">
        <v>12.01</v>
      </c>
      <c r="G6" s="51">
        <f t="shared" si="0"/>
        <v>32</v>
      </c>
    </row>
    <row r="7" spans="1:7" ht="18" x14ac:dyDescent="0.25">
      <c r="A7" s="108"/>
      <c r="B7" s="111"/>
      <c r="C7" s="64" t="s">
        <v>88</v>
      </c>
      <c r="D7" s="51" t="s">
        <v>56</v>
      </c>
      <c r="E7" s="51">
        <v>2</v>
      </c>
      <c r="F7" s="52">
        <f t="shared" ref="F7:F13" si="1">E7*3</f>
        <v>6</v>
      </c>
      <c r="G7" s="51">
        <f t="shared" si="0"/>
        <v>16</v>
      </c>
    </row>
    <row r="8" spans="1:7" ht="18" x14ac:dyDescent="0.25">
      <c r="A8" s="108"/>
      <c r="B8" s="111"/>
      <c r="C8" s="64" t="s">
        <v>46</v>
      </c>
      <c r="D8" s="51" t="s">
        <v>228</v>
      </c>
      <c r="E8" s="51">
        <v>5</v>
      </c>
      <c r="F8" s="52">
        <f t="shared" si="1"/>
        <v>15</v>
      </c>
      <c r="G8" s="51">
        <f t="shared" si="0"/>
        <v>40</v>
      </c>
    </row>
    <row r="9" spans="1:7" ht="18" x14ac:dyDescent="0.25">
      <c r="A9" s="108"/>
      <c r="B9" s="111"/>
      <c r="C9" s="64" t="s">
        <v>46</v>
      </c>
      <c r="D9" s="51" t="s">
        <v>57</v>
      </c>
      <c r="E9" s="51">
        <v>2</v>
      </c>
      <c r="F9" s="52">
        <f t="shared" si="1"/>
        <v>6</v>
      </c>
      <c r="G9" s="51">
        <f t="shared" si="0"/>
        <v>16</v>
      </c>
    </row>
    <row r="10" spans="1:7" ht="18" x14ac:dyDescent="0.25">
      <c r="A10" s="108"/>
      <c r="B10" s="111"/>
      <c r="C10" s="64" t="s">
        <v>46</v>
      </c>
      <c r="D10" s="51" t="s">
        <v>58</v>
      </c>
      <c r="E10" s="51">
        <v>2</v>
      </c>
      <c r="F10" s="52">
        <f t="shared" si="1"/>
        <v>6</v>
      </c>
      <c r="G10" s="51">
        <f t="shared" si="0"/>
        <v>16</v>
      </c>
    </row>
    <row r="11" spans="1:7" ht="18" x14ac:dyDescent="0.25">
      <c r="A11" s="108"/>
      <c r="B11" s="111"/>
      <c r="C11" s="64" t="s">
        <v>46</v>
      </c>
      <c r="D11" s="51" t="s">
        <v>56</v>
      </c>
      <c r="E11" s="51">
        <v>3</v>
      </c>
      <c r="F11" s="52">
        <f t="shared" si="1"/>
        <v>9</v>
      </c>
      <c r="G11" s="51">
        <f t="shared" si="0"/>
        <v>24</v>
      </c>
    </row>
    <row r="12" spans="1:7" ht="18" x14ac:dyDescent="0.25">
      <c r="A12" s="108"/>
      <c r="B12" s="111"/>
      <c r="C12" s="64" t="s">
        <v>46</v>
      </c>
      <c r="D12" s="51" t="s">
        <v>59</v>
      </c>
      <c r="E12" s="51">
        <v>2</v>
      </c>
      <c r="F12" s="52">
        <f t="shared" si="1"/>
        <v>6</v>
      </c>
      <c r="G12" s="51">
        <f t="shared" si="0"/>
        <v>16</v>
      </c>
    </row>
    <row r="13" spans="1:7" ht="18" x14ac:dyDescent="0.25">
      <c r="A13" s="109"/>
      <c r="B13" s="112"/>
      <c r="C13" s="50" t="s">
        <v>72</v>
      </c>
      <c r="D13" s="51" t="s">
        <v>228</v>
      </c>
      <c r="E13" s="51">
        <v>6</v>
      </c>
      <c r="F13" s="52">
        <f t="shared" si="1"/>
        <v>18</v>
      </c>
      <c r="G13" s="51">
        <f t="shared" si="0"/>
        <v>48</v>
      </c>
    </row>
    <row r="14" spans="1:7" ht="18" x14ac:dyDescent="0.25">
      <c r="A14" s="20"/>
      <c r="B14" s="105" t="s">
        <v>60</v>
      </c>
      <c r="C14" s="106"/>
      <c r="D14" s="53"/>
      <c r="E14" s="54">
        <f>SUM(E3:E13)</f>
        <v>30</v>
      </c>
      <c r="F14" s="55">
        <f>SUM(F3:F13)</f>
        <v>90.009999999999991</v>
      </c>
      <c r="G14" s="54">
        <f t="shared" si="0"/>
        <v>240</v>
      </c>
    </row>
    <row r="15" spans="1:7" ht="18" x14ac:dyDescent="0.25">
      <c r="A15" s="107">
        <v>2</v>
      </c>
      <c r="B15" s="110" t="s">
        <v>5</v>
      </c>
      <c r="C15" s="50" t="s">
        <v>61</v>
      </c>
      <c r="D15" s="51" t="s">
        <v>62</v>
      </c>
      <c r="E15" s="51">
        <v>1</v>
      </c>
      <c r="F15" s="52">
        <f t="shared" ref="F15:F25" si="2">E15*3</f>
        <v>3</v>
      </c>
      <c r="G15" s="51">
        <f t="shared" si="0"/>
        <v>8</v>
      </c>
    </row>
    <row r="16" spans="1:7" s="11" customFormat="1" ht="18" x14ac:dyDescent="0.25">
      <c r="A16" s="108"/>
      <c r="B16" s="111"/>
      <c r="C16" s="50" t="s">
        <v>55</v>
      </c>
      <c r="D16" s="51" t="s">
        <v>62</v>
      </c>
      <c r="E16" s="51">
        <v>2</v>
      </c>
      <c r="F16" s="52">
        <f t="shared" si="2"/>
        <v>6</v>
      </c>
      <c r="G16" s="51">
        <f t="shared" si="0"/>
        <v>16</v>
      </c>
    </row>
    <row r="17" spans="1:7" s="11" customFormat="1" ht="18" x14ac:dyDescent="0.25">
      <c r="A17" s="108"/>
      <c r="B17" s="111"/>
      <c r="C17" s="50" t="s">
        <v>63</v>
      </c>
      <c r="D17" s="51" t="s">
        <v>62</v>
      </c>
      <c r="E17" s="51">
        <v>1</v>
      </c>
      <c r="F17" s="52">
        <f t="shared" si="2"/>
        <v>3</v>
      </c>
      <c r="G17" s="51">
        <f t="shared" si="0"/>
        <v>8</v>
      </c>
    </row>
    <row r="18" spans="1:7" s="11" customFormat="1" ht="18" x14ac:dyDescent="0.25">
      <c r="A18" s="108"/>
      <c r="B18" s="111"/>
      <c r="C18" s="50" t="s">
        <v>64</v>
      </c>
      <c r="D18" s="51" t="s">
        <v>62</v>
      </c>
      <c r="E18" s="51">
        <v>1</v>
      </c>
      <c r="F18" s="52">
        <f t="shared" si="2"/>
        <v>3</v>
      </c>
      <c r="G18" s="51">
        <f t="shared" si="0"/>
        <v>8</v>
      </c>
    </row>
    <row r="19" spans="1:7" s="11" customFormat="1" ht="18" x14ac:dyDescent="0.25">
      <c r="A19" s="108"/>
      <c r="B19" s="111"/>
      <c r="C19" s="64" t="s">
        <v>88</v>
      </c>
      <c r="D19" s="51" t="s">
        <v>65</v>
      </c>
      <c r="E19" s="51">
        <v>2</v>
      </c>
      <c r="F19" s="52">
        <f t="shared" si="2"/>
        <v>6</v>
      </c>
      <c r="G19" s="51">
        <f t="shared" si="0"/>
        <v>16</v>
      </c>
    </row>
    <row r="20" spans="1:7" s="11" customFormat="1" ht="18" x14ac:dyDescent="0.25">
      <c r="A20" s="108"/>
      <c r="B20" s="111"/>
      <c r="C20" s="64" t="s">
        <v>88</v>
      </c>
      <c r="D20" s="51" t="s">
        <v>66</v>
      </c>
      <c r="E20" s="51">
        <v>2</v>
      </c>
      <c r="F20" s="52">
        <f t="shared" si="2"/>
        <v>6</v>
      </c>
      <c r="G20" s="51">
        <f t="shared" si="0"/>
        <v>16</v>
      </c>
    </row>
    <row r="21" spans="1:7" s="11" customFormat="1" ht="18" x14ac:dyDescent="0.25">
      <c r="A21" s="108"/>
      <c r="B21" s="111"/>
      <c r="C21" s="64" t="s">
        <v>88</v>
      </c>
      <c r="D21" s="51" t="s">
        <v>67</v>
      </c>
      <c r="E21" s="51">
        <v>2</v>
      </c>
      <c r="F21" s="52">
        <f t="shared" si="2"/>
        <v>6</v>
      </c>
      <c r="G21" s="51">
        <f t="shared" si="0"/>
        <v>16</v>
      </c>
    </row>
    <row r="22" spans="1:7" s="11" customFormat="1" ht="18" x14ac:dyDescent="0.25">
      <c r="A22" s="108"/>
      <c r="B22" s="111"/>
      <c r="C22" s="64" t="s">
        <v>88</v>
      </c>
      <c r="D22" s="51" t="s">
        <v>68</v>
      </c>
      <c r="E22" s="51">
        <v>1</v>
      </c>
      <c r="F22" s="52">
        <f t="shared" si="2"/>
        <v>3</v>
      </c>
      <c r="G22" s="51">
        <f t="shared" si="0"/>
        <v>8</v>
      </c>
    </row>
    <row r="23" spans="1:7" s="11" customFormat="1" ht="18" x14ac:dyDescent="0.25">
      <c r="A23" s="108"/>
      <c r="B23" s="111"/>
      <c r="C23" s="64" t="s">
        <v>88</v>
      </c>
      <c r="D23" s="51" t="s">
        <v>69</v>
      </c>
      <c r="E23" s="51">
        <v>2</v>
      </c>
      <c r="F23" s="52">
        <f t="shared" si="2"/>
        <v>6</v>
      </c>
      <c r="G23" s="51">
        <f t="shared" si="0"/>
        <v>16</v>
      </c>
    </row>
    <row r="24" spans="1:7" s="11" customFormat="1" ht="18" x14ac:dyDescent="0.25">
      <c r="A24" s="108"/>
      <c r="B24" s="111"/>
      <c r="C24" s="64" t="s">
        <v>88</v>
      </c>
      <c r="D24" s="51" t="s">
        <v>70</v>
      </c>
      <c r="E24" s="51">
        <v>3</v>
      </c>
      <c r="F24" s="52">
        <f t="shared" si="2"/>
        <v>9</v>
      </c>
      <c r="G24" s="51">
        <f t="shared" si="0"/>
        <v>24</v>
      </c>
    </row>
    <row r="25" spans="1:7" s="11" customFormat="1" ht="18" x14ac:dyDescent="0.25">
      <c r="A25" s="108"/>
      <c r="B25" s="111"/>
      <c r="C25" s="64" t="s">
        <v>88</v>
      </c>
      <c r="D25" s="51" t="s">
        <v>71</v>
      </c>
      <c r="E25" s="51">
        <v>3</v>
      </c>
      <c r="F25" s="52">
        <f t="shared" si="2"/>
        <v>9</v>
      </c>
      <c r="G25" s="51">
        <f t="shared" si="0"/>
        <v>24</v>
      </c>
    </row>
    <row r="26" spans="1:7" s="11" customFormat="1" ht="18" x14ac:dyDescent="0.25">
      <c r="A26" s="108"/>
      <c r="B26" s="111"/>
      <c r="C26" s="64" t="s">
        <v>88</v>
      </c>
      <c r="D26" s="51" t="s">
        <v>62</v>
      </c>
      <c r="E26" s="51">
        <v>4</v>
      </c>
      <c r="F26" s="52">
        <v>12.01</v>
      </c>
      <c r="G26" s="51">
        <f t="shared" si="0"/>
        <v>32</v>
      </c>
    </row>
    <row r="27" spans="1:7" s="11" customFormat="1" ht="18" x14ac:dyDescent="0.25">
      <c r="A27" s="108"/>
      <c r="B27" s="111"/>
      <c r="C27" s="64" t="s">
        <v>72</v>
      </c>
      <c r="D27" s="51" t="s">
        <v>67</v>
      </c>
      <c r="E27" s="51">
        <v>4</v>
      </c>
      <c r="F27" s="52">
        <f t="shared" ref="F27:F38" si="3">E27*3</f>
        <v>12</v>
      </c>
      <c r="G27" s="51">
        <f t="shared" si="0"/>
        <v>32</v>
      </c>
    </row>
    <row r="28" spans="1:7" s="11" customFormat="1" ht="18" x14ac:dyDescent="0.25">
      <c r="A28" s="108"/>
      <c r="B28" s="111"/>
      <c r="C28" s="64" t="s">
        <v>72</v>
      </c>
      <c r="D28" s="51" t="s">
        <v>70</v>
      </c>
      <c r="E28" s="51">
        <v>5</v>
      </c>
      <c r="F28" s="52">
        <f t="shared" si="3"/>
        <v>15</v>
      </c>
      <c r="G28" s="51">
        <f t="shared" si="0"/>
        <v>40</v>
      </c>
    </row>
    <row r="29" spans="1:7" s="11" customFormat="1" ht="18" x14ac:dyDescent="0.25">
      <c r="A29" s="108"/>
      <c r="B29" s="111"/>
      <c r="C29" s="64" t="s">
        <v>72</v>
      </c>
      <c r="D29" s="51" t="s">
        <v>73</v>
      </c>
      <c r="E29" s="51">
        <v>4</v>
      </c>
      <c r="F29" s="52">
        <f t="shared" si="3"/>
        <v>12</v>
      </c>
      <c r="G29" s="51">
        <f t="shared" si="0"/>
        <v>32</v>
      </c>
    </row>
    <row r="30" spans="1:7" s="11" customFormat="1" ht="18" x14ac:dyDescent="0.25">
      <c r="A30" s="108"/>
      <c r="B30" s="111"/>
      <c r="C30" s="64" t="s">
        <v>72</v>
      </c>
      <c r="D30" s="51" t="s">
        <v>62</v>
      </c>
      <c r="E30" s="51">
        <v>5</v>
      </c>
      <c r="F30" s="52">
        <f t="shared" si="3"/>
        <v>15</v>
      </c>
      <c r="G30" s="51">
        <f t="shared" si="0"/>
        <v>40</v>
      </c>
    </row>
    <row r="31" spans="1:7" s="11" customFormat="1" ht="18" x14ac:dyDescent="0.25">
      <c r="A31" s="108"/>
      <c r="B31" s="111"/>
      <c r="C31" s="64" t="s">
        <v>46</v>
      </c>
      <c r="D31" s="51" t="s">
        <v>74</v>
      </c>
      <c r="E31" s="51">
        <v>2</v>
      </c>
      <c r="F31" s="52">
        <f t="shared" si="3"/>
        <v>6</v>
      </c>
      <c r="G31" s="51">
        <f t="shared" si="0"/>
        <v>16</v>
      </c>
    </row>
    <row r="32" spans="1:7" s="11" customFormat="1" ht="18" x14ac:dyDescent="0.25">
      <c r="A32" s="108"/>
      <c r="B32" s="111"/>
      <c r="C32" s="64" t="s">
        <v>46</v>
      </c>
      <c r="D32" s="51" t="s">
        <v>66</v>
      </c>
      <c r="E32" s="51">
        <v>4</v>
      </c>
      <c r="F32" s="52">
        <f t="shared" si="3"/>
        <v>12</v>
      </c>
      <c r="G32" s="51">
        <f t="shared" si="0"/>
        <v>32</v>
      </c>
    </row>
    <row r="33" spans="1:7" s="11" customFormat="1" ht="18" x14ac:dyDescent="0.25">
      <c r="A33" s="108"/>
      <c r="B33" s="111"/>
      <c r="C33" s="64" t="s">
        <v>46</v>
      </c>
      <c r="D33" s="51" t="s">
        <v>75</v>
      </c>
      <c r="E33" s="51">
        <v>5</v>
      </c>
      <c r="F33" s="52">
        <f t="shared" si="3"/>
        <v>15</v>
      </c>
      <c r="G33" s="51">
        <f t="shared" si="0"/>
        <v>40</v>
      </c>
    </row>
    <row r="34" spans="1:7" s="11" customFormat="1" ht="18" x14ac:dyDescent="0.25">
      <c r="A34" s="108"/>
      <c r="B34" s="111"/>
      <c r="C34" s="64" t="s">
        <v>46</v>
      </c>
      <c r="D34" s="51" t="s">
        <v>76</v>
      </c>
      <c r="E34" s="51">
        <v>3</v>
      </c>
      <c r="F34" s="52">
        <f t="shared" si="3"/>
        <v>9</v>
      </c>
      <c r="G34" s="51">
        <f t="shared" si="0"/>
        <v>24</v>
      </c>
    </row>
    <row r="35" spans="1:7" s="11" customFormat="1" ht="18" x14ac:dyDescent="0.25">
      <c r="A35" s="108"/>
      <c r="B35" s="111"/>
      <c r="C35" s="64" t="s">
        <v>46</v>
      </c>
      <c r="D35" s="51" t="s">
        <v>77</v>
      </c>
      <c r="E35" s="51">
        <v>3</v>
      </c>
      <c r="F35" s="52">
        <f t="shared" si="3"/>
        <v>9</v>
      </c>
      <c r="G35" s="51">
        <f t="shared" si="0"/>
        <v>24</v>
      </c>
    </row>
    <row r="36" spans="1:7" s="11" customFormat="1" ht="18" x14ac:dyDescent="0.25">
      <c r="A36" s="108"/>
      <c r="B36" s="111"/>
      <c r="C36" s="64" t="s">
        <v>46</v>
      </c>
      <c r="D36" s="51" t="s">
        <v>78</v>
      </c>
      <c r="E36" s="51">
        <v>3</v>
      </c>
      <c r="F36" s="52">
        <f t="shared" si="3"/>
        <v>9</v>
      </c>
      <c r="G36" s="51">
        <f t="shared" si="0"/>
        <v>24</v>
      </c>
    </row>
    <row r="37" spans="1:7" s="11" customFormat="1" ht="18" x14ac:dyDescent="0.25">
      <c r="A37" s="108"/>
      <c r="B37" s="111"/>
      <c r="C37" s="64" t="s">
        <v>46</v>
      </c>
      <c r="D37" s="51" t="s">
        <v>69</v>
      </c>
      <c r="E37" s="51">
        <v>5</v>
      </c>
      <c r="F37" s="52">
        <f t="shared" si="3"/>
        <v>15</v>
      </c>
      <c r="G37" s="51">
        <f t="shared" si="0"/>
        <v>40</v>
      </c>
    </row>
    <row r="38" spans="1:7" s="11" customFormat="1" ht="18" x14ac:dyDescent="0.25">
      <c r="A38" s="108"/>
      <c r="B38" s="111"/>
      <c r="C38" s="64" t="s">
        <v>46</v>
      </c>
      <c r="D38" s="51" t="s">
        <v>79</v>
      </c>
      <c r="E38" s="51">
        <v>4</v>
      </c>
      <c r="F38" s="52">
        <f t="shared" si="3"/>
        <v>12</v>
      </c>
      <c r="G38" s="51">
        <f t="shared" si="0"/>
        <v>32</v>
      </c>
    </row>
    <row r="39" spans="1:7" s="11" customFormat="1" ht="18" x14ac:dyDescent="0.25">
      <c r="A39" s="108"/>
      <c r="B39" s="111"/>
      <c r="C39" s="64" t="s">
        <v>46</v>
      </c>
      <c r="D39" s="51" t="s">
        <v>80</v>
      </c>
      <c r="E39" s="51">
        <v>6</v>
      </c>
      <c r="F39" s="52">
        <v>18.02</v>
      </c>
      <c r="G39" s="51">
        <f t="shared" si="0"/>
        <v>48</v>
      </c>
    </row>
    <row r="40" spans="1:7" s="11" customFormat="1" ht="18" x14ac:dyDescent="0.25">
      <c r="A40" s="108"/>
      <c r="B40" s="111"/>
      <c r="C40" s="64" t="s">
        <v>46</v>
      </c>
      <c r="D40" s="51" t="s">
        <v>81</v>
      </c>
      <c r="E40" s="51">
        <v>6</v>
      </c>
      <c r="F40" s="52">
        <v>18.02</v>
      </c>
      <c r="G40" s="51">
        <f t="shared" si="0"/>
        <v>48</v>
      </c>
    </row>
    <row r="41" spans="1:7" s="11" customFormat="1" ht="18" x14ac:dyDescent="0.25">
      <c r="A41" s="108"/>
      <c r="B41" s="111"/>
      <c r="C41" s="64" t="s">
        <v>46</v>
      </c>
      <c r="D41" s="51" t="s">
        <v>70</v>
      </c>
      <c r="E41" s="51">
        <v>10</v>
      </c>
      <c r="F41" s="52">
        <v>30.03</v>
      </c>
      <c r="G41" s="51">
        <f t="shared" si="0"/>
        <v>80</v>
      </c>
    </row>
    <row r="42" spans="1:7" s="11" customFormat="1" ht="18" x14ac:dyDescent="0.25">
      <c r="A42" s="108"/>
      <c r="B42" s="111"/>
      <c r="C42" s="64" t="s">
        <v>46</v>
      </c>
      <c r="D42" s="51" t="s">
        <v>82</v>
      </c>
      <c r="E42" s="51">
        <v>4</v>
      </c>
      <c r="F42" s="52">
        <f>E42*3</f>
        <v>12</v>
      </c>
      <c r="G42" s="51">
        <f t="shared" si="0"/>
        <v>32</v>
      </c>
    </row>
    <row r="43" spans="1:7" s="11" customFormat="1" ht="18" x14ac:dyDescent="0.25">
      <c r="A43" s="108"/>
      <c r="B43" s="111"/>
      <c r="C43" s="64" t="s">
        <v>46</v>
      </c>
      <c r="D43" s="51" t="s">
        <v>83</v>
      </c>
      <c r="E43" s="51">
        <v>6</v>
      </c>
      <c r="F43" s="52">
        <v>18.02</v>
      </c>
      <c r="G43" s="51">
        <f t="shared" si="0"/>
        <v>48</v>
      </c>
    </row>
    <row r="44" spans="1:7" s="11" customFormat="1" ht="18" x14ac:dyDescent="0.25">
      <c r="A44" s="108"/>
      <c r="B44" s="111"/>
      <c r="C44" s="64" t="s">
        <v>46</v>
      </c>
      <c r="D44" s="51" t="s">
        <v>84</v>
      </c>
      <c r="E44" s="51">
        <v>5</v>
      </c>
      <c r="F44" s="52">
        <f>E44*3</f>
        <v>15</v>
      </c>
      <c r="G44" s="51">
        <f t="shared" si="0"/>
        <v>40</v>
      </c>
    </row>
    <row r="45" spans="1:7" s="11" customFormat="1" ht="18" x14ac:dyDescent="0.25">
      <c r="A45" s="108"/>
      <c r="B45" s="111"/>
      <c r="C45" s="64" t="s">
        <v>46</v>
      </c>
      <c r="D45" s="51" t="s">
        <v>71</v>
      </c>
      <c r="E45" s="51">
        <v>6</v>
      </c>
      <c r="F45" s="52">
        <v>18.02</v>
      </c>
      <c r="G45" s="51">
        <f t="shared" si="0"/>
        <v>48</v>
      </c>
    </row>
    <row r="46" spans="1:7" s="11" customFormat="1" ht="18" x14ac:dyDescent="0.25">
      <c r="A46" s="108"/>
      <c r="B46" s="111"/>
      <c r="C46" s="64" t="s">
        <v>46</v>
      </c>
      <c r="D46" s="51" t="s">
        <v>62</v>
      </c>
      <c r="E46" s="51">
        <v>6</v>
      </c>
      <c r="F46" s="52">
        <v>18.02</v>
      </c>
      <c r="G46" s="51">
        <f t="shared" si="0"/>
        <v>48</v>
      </c>
    </row>
    <row r="47" spans="1:7" s="11" customFormat="1" ht="18" x14ac:dyDescent="0.25">
      <c r="A47" s="108"/>
      <c r="B47" s="111"/>
      <c r="C47" s="64" t="s">
        <v>46</v>
      </c>
      <c r="D47" s="51" t="s">
        <v>85</v>
      </c>
      <c r="E47" s="51">
        <v>10</v>
      </c>
      <c r="F47" s="52">
        <v>30.03</v>
      </c>
      <c r="G47" s="51">
        <f t="shared" si="0"/>
        <v>80</v>
      </c>
    </row>
    <row r="48" spans="1:7" s="11" customFormat="1" ht="18" x14ac:dyDescent="0.25">
      <c r="A48" s="108"/>
      <c r="B48" s="111"/>
      <c r="C48" s="50" t="s">
        <v>150</v>
      </c>
      <c r="D48" s="51" t="s">
        <v>62</v>
      </c>
      <c r="E48" s="51">
        <v>3</v>
      </c>
      <c r="F48" s="52">
        <f>E48*3</f>
        <v>9</v>
      </c>
      <c r="G48" s="51">
        <f t="shared" si="0"/>
        <v>24</v>
      </c>
    </row>
    <row r="49" spans="1:10" s="11" customFormat="1" ht="18" x14ac:dyDescent="0.25">
      <c r="A49" s="109"/>
      <c r="B49" s="112"/>
      <c r="C49" s="50" t="s">
        <v>86</v>
      </c>
      <c r="D49" s="51" t="s">
        <v>62</v>
      </c>
      <c r="E49" s="51">
        <v>1</v>
      </c>
      <c r="F49" s="52">
        <f>E49*3</f>
        <v>3</v>
      </c>
      <c r="G49" s="51">
        <f t="shared" si="0"/>
        <v>8</v>
      </c>
    </row>
    <row r="50" spans="1:10" ht="18" x14ac:dyDescent="0.25">
      <c r="A50" s="20"/>
      <c r="B50" s="105" t="s">
        <v>87</v>
      </c>
      <c r="C50" s="106"/>
      <c r="D50" s="53"/>
      <c r="E50" s="54">
        <f>SUM(E15:E49)</f>
        <v>134</v>
      </c>
      <c r="F50" s="54">
        <f>SUM(F15:F49)</f>
        <v>402.16999999999996</v>
      </c>
      <c r="G50" s="54">
        <f t="shared" si="0"/>
        <v>1072</v>
      </c>
    </row>
    <row r="51" spans="1:10" ht="18" x14ac:dyDescent="0.25">
      <c r="A51" s="107">
        <v>3</v>
      </c>
      <c r="B51" s="110" t="s">
        <v>15</v>
      </c>
      <c r="C51" s="64" t="s">
        <v>88</v>
      </c>
      <c r="D51" s="56" t="s">
        <v>89</v>
      </c>
      <c r="E51" s="57">
        <v>2</v>
      </c>
      <c r="F51" s="58">
        <f t="shared" ref="F51:F61" si="4">E51*3</f>
        <v>6</v>
      </c>
      <c r="G51" s="57">
        <f t="shared" si="0"/>
        <v>16</v>
      </c>
      <c r="J51" s="2"/>
    </row>
    <row r="52" spans="1:10" ht="18" x14ac:dyDescent="0.25">
      <c r="A52" s="108"/>
      <c r="B52" s="111"/>
      <c r="C52" s="64" t="s">
        <v>88</v>
      </c>
      <c r="D52" s="56" t="s">
        <v>90</v>
      </c>
      <c r="E52" s="57">
        <v>2</v>
      </c>
      <c r="F52" s="58">
        <f t="shared" si="4"/>
        <v>6</v>
      </c>
      <c r="G52" s="57">
        <f t="shared" si="0"/>
        <v>16</v>
      </c>
      <c r="J52" s="2"/>
    </row>
    <row r="53" spans="1:10" ht="18" x14ac:dyDescent="0.25">
      <c r="A53" s="108"/>
      <c r="B53" s="111"/>
      <c r="C53" s="64" t="s">
        <v>46</v>
      </c>
      <c r="D53" s="56" t="s">
        <v>91</v>
      </c>
      <c r="E53" s="57">
        <v>2</v>
      </c>
      <c r="F53" s="58">
        <f t="shared" si="4"/>
        <v>6</v>
      </c>
      <c r="G53" s="57">
        <f t="shared" si="0"/>
        <v>16</v>
      </c>
      <c r="J53" s="2"/>
    </row>
    <row r="54" spans="1:10" ht="18" x14ac:dyDescent="0.25">
      <c r="A54" s="108"/>
      <c r="B54" s="111"/>
      <c r="C54" s="64" t="s">
        <v>46</v>
      </c>
      <c r="D54" s="56" t="s">
        <v>89</v>
      </c>
      <c r="E54" s="57">
        <v>4</v>
      </c>
      <c r="F54" s="58">
        <f t="shared" si="4"/>
        <v>12</v>
      </c>
      <c r="G54" s="57">
        <f t="shared" si="0"/>
        <v>32</v>
      </c>
      <c r="J54" s="2"/>
    </row>
    <row r="55" spans="1:10" ht="18" x14ac:dyDescent="0.25">
      <c r="A55" s="108"/>
      <c r="B55" s="111"/>
      <c r="C55" s="64" t="s">
        <v>46</v>
      </c>
      <c r="D55" s="56" t="s">
        <v>92</v>
      </c>
      <c r="E55" s="57">
        <v>4</v>
      </c>
      <c r="F55" s="58">
        <f t="shared" si="4"/>
        <v>12</v>
      </c>
      <c r="G55" s="57">
        <f t="shared" si="0"/>
        <v>32</v>
      </c>
      <c r="J55" s="2"/>
    </row>
    <row r="56" spans="1:10" ht="18" x14ac:dyDescent="0.25">
      <c r="A56" s="108"/>
      <c r="B56" s="111"/>
      <c r="C56" s="64" t="s">
        <v>46</v>
      </c>
      <c r="D56" s="56" t="s">
        <v>93</v>
      </c>
      <c r="E56" s="57">
        <v>3</v>
      </c>
      <c r="F56" s="58">
        <f t="shared" si="4"/>
        <v>9</v>
      </c>
      <c r="G56" s="57">
        <f t="shared" si="0"/>
        <v>24</v>
      </c>
      <c r="J56" s="2"/>
    </row>
    <row r="57" spans="1:10" ht="18" x14ac:dyDescent="0.25">
      <c r="A57" s="108"/>
      <c r="B57" s="111"/>
      <c r="C57" s="64" t="s">
        <v>46</v>
      </c>
      <c r="D57" s="56" t="s">
        <v>94</v>
      </c>
      <c r="E57" s="57">
        <v>4</v>
      </c>
      <c r="F57" s="58">
        <f t="shared" si="4"/>
        <v>12</v>
      </c>
      <c r="G57" s="57">
        <f t="shared" si="0"/>
        <v>32</v>
      </c>
      <c r="J57" s="2"/>
    </row>
    <row r="58" spans="1:10" ht="18" x14ac:dyDescent="0.25">
      <c r="A58" s="108"/>
      <c r="B58" s="111"/>
      <c r="C58" s="64" t="s">
        <v>46</v>
      </c>
      <c r="D58" s="56" t="s">
        <v>90</v>
      </c>
      <c r="E58" s="57">
        <v>5</v>
      </c>
      <c r="F58" s="58">
        <f t="shared" si="4"/>
        <v>15</v>
      </c>
      <c r="G58" s="57">
        <f t="shared" si="0"/>
        <v>40</v>
      </c>
      <c r="J58" s="2"/>
    </row>
    <row r="59" spans="1:10" ht="18" x14ac:dyDescent="0.25">
      <c r="A59" s="108"/>
      <c r="B59" s="111"/>
      <c r="C59" s="64" t="s">
        <v>46</v>
      </c>
      <c r="D59" s="59" t="s">
        <v>95</v>
      </c>
      <c r="E59" s="60">
        <v>5</v>
      </c>
      <c r="F59" s="58">
        <f t="shared" si="4"/>
        <v>15</v>
      </c>
      <c r="G59" s="60">
        <f t="shared" si="0"/>
        <v>40</v>
      </c>
      <c r="J59" s="2"/>
    </row>
    <row r="60" spans="1:10" ht="18" x14ac:dyDescent="0.25">
      <c r="A60" s="108"/>
      <c r="B60" s="111"/>
      <c r="C60" s="53" t="s">
        <v>96</v>
      </c>
      <c r="D60" s="56" t="s">
        <v>90</v>
      </c>
      <c r="E60" s="57">
        <v>2</v>
      </c>
      <c r="F60" s="58">
        <f t="shared" si="4"/>
        <v>6</v>
      </c>
      <c r="G60" s="57">
        <f t="shared" si="0"/>
        <v>16</v>
      </c>
      <c r="J60" s="2"/>
    </row>
    <row r="61" spans="1:10" ht="18" x14ac:dyDescent="0.25">
      <c r="A61" s="108"/>
      <c r="B61" s="111"/>
      <c r="C61" s="53" t="s">
        <v>72</v>
      </c>
      <c r="D61" s="56" t="s">
        <v>95</v>
      </c>
      <c r="E61" s="57">
        <v>5</v>
      </c>
      <c r="F61" s="58">
        <f t="shared" si="4"/>
        <v>15</v>
      </c>
      <c r="G61" s="57">
        <f t="shared" si="0"/>
        <v>40</v>
      </c>
      <c r="J61" s="2"/>
    </row>
    <row r="62" spans="1:10" ht="18" x14ac:dyDescent="0.25">
      <c r="A62" s="20"/>
      <c r="B62" s="105" t="s">
        <v>97</v>
      </c>
      <c r="C62" s="106"/>
      <c r="D62" s="53"/>
      <c r="E62" s="54">
        <f>SUM(E51:E61)</f>
        <v>38</v>
      </c>
      <c r="F62" s="55">
        <f>SUM(F51:F61)</f>
        <v>114</v>
      </c>
      <c r="G62" s="54">
        <f t="shared" si="0"/>
        <v>304</v>
      </c>
      <c r="J62" s="2"/>
    </row>
    <row r="63" spans="1:10" ht="18" x14ac:dyDescent="0.25">
      <c r="A63" s="107">
        <v>4</v>
      </c>
      <c r="B63" s="110" t="s">
        <v>98</v>
      </c>
      <c r="C63" s="50" t="s">
        <v>88</v>
      </c>
      <c r="D63" s="51" t="s">
        <v>99</v>
      </c>
      <c r="E63" s="51">
        <v>2</v>
      </c>
      <c r="F63" s="52">
        <f>E63*3</f>
        <v>6</v>
      </c>
      <c r="G63" s="51">
        <f t="shared" si="0"/>
        <v>16</v>
      </c>
      <c r="J63" s="2"/>
    </row>
    <row r="64" spans="1:10" ht="18" x14ac:dyDescent="0.25">
      <c r="A64" s="108"/>
      <c r="B64" s="111"/>
      <c r="C64" s="50" t="s">
        <v>72</v>
      </c>
      <c r="D64" s="51" t="s">
        <v>100</v>
      </c>
      <c r="E64" s="51">
        <v>5</v>
      </c>
      <c r="F64" s="52">
        <f>E64*3</f>
        <v>15</v>
      </c>
      <c r="G64" s="51">
        <f t="shared" si="0"/>
        <v>40</v>
      </c>
      <c r="J64" s="2"/>
    </row>
    <row r="65" spans="1:10" ht="18" x14ac:dyDescent="0.25">
      <c r="A65" s="108"/>
      <c r="B65" s="111"/>
      <c r="C65" s="64" t="s">
        <v>46</v>
      </c>
      <c r="D65" s="51" t="s">
        <v>100</v>
      </c>
      <c r="E65" s="51">
        <v>6</v>
      </c>
      <c r="F65" s="52">
        <v>18.02</v>
      </c>
      <c r="G65" s="51">
        <f t="shared" si="0"/>
        <v>48</v>
      </c>
      <c r="J65" s="2"/>
    </row>
    <row r="66" spans="1:10" ht="18" x14ac:dyDescent="0.25">
      <c r="A66" s="108"/>
      <c r="B66" s="111"/>
      <c r="C66" s="64" t="s">
        <v>46</v>
      </c>
      <c r="D66" s="51" t="s">
        <v>99</v>
      </c>
      <c r="E66" s="51">
        <v>4</v>
      </c>
      <c r="F66" s="52">
        <f>E66*3</f>
        <v>12</v>
      </c>
      <c r="G66" s="51">
        <f t="shared" si="0"/>
        <v>32</v>
      </c>
      <c r="J66" s="2"/>
    </row>
    <row r="67" spans="1:10" ht="18" x14ac:dyDescent="0.25">
      <c r="A67" s="108"/>
      <c r="B67" s="111"/>
      <c r="C67" s="64" t="s">
        <v>46</v>
      </c>
      <c r="D67" s="51" t="s">
        <v>101</v>
      </c>
      <c r="E67" s="51">
        <v>2</v>
      </c>
      <c r="F67" s="52">
        <f>E67*3</f>
        <v>6</v>
      </c>
      <c r="G67" s="51">
        <f t="shared" si="0"/>
        <v>16</v>
      </c>
      <c r="J67" s="2"/>
    </row>
    <row r="68" spans="1:10" ht="18" x14ac:dyDescent="0.25">
      <c r="A68" s="109"/>
      <c r="B68" s="112"/>
      <c r="C68" s="64" t="s">
        <v>46</v>
      </c>
      <c r="D68" s="51" t="s">
        <v>102</v>
      </c>
      <c r="E68" s="51">
        <v>2</v>
      </c>
      <c r="F68" s="52">
        <f>E68*3</f>
        <v>6</v>
      </c>
      <c r="G68" s="51">
        <f t="shared" si="0"/>
        <v>16</v>
      </c>
      <c r="J68" s="2"/>
    </row>
    <row r="69" spans="1:10" ht="18" x14ac:dyDescent="0.25">
      <c r="A69" s="20"/>
      <c r="B69" s="105" t="s">
        <v>103</v>
      </c>
      <c r="C69" s="106"/>
      <c r="D69" s="53"/>
      <c r="E69" s="54">
        <f>SUM(E63:E68)</f>
        <v>21</v>
      </c>
      <c r="F69" s="54">
        <f>SUM(F63:F68)</f>
        <v>63.019999999999996</v>
      </c>
      <c r="G69" s="54">
        <f t="shared" ref="G69:G132" si="5">E69*8</f>
        <v>168</v>
      </c>
      <c r="J69" s="2"/>
    </row>
    <row r="70" spans="1:10" ht="18" x14ac:dyDescent="0.25">
      <c r="A70" s="107">
        <v>5</v>
      </c>
      <c r="B70" s="110" t="s">
        <v>104</v>
      </c>
      <c r="C70" s="50" t="s">
        <v>63</v>
      </c>
      <c r="D70" s="51" t="s">
        <v>105</v>
      </c>
      <c r="E70" s="51">
        <v>0</v>
      </c>
      <c r="F70" s="52">
        <f>E70*2.5</f>
        <v>0</v>
      </c>
      <c r="G70" s="51">
        <f t="shared" si="5"/>
        <v>0</v>
      </c>
      <c r="I70" s="2"/>
    </row>
    <row r="71" spans="1:10" ht="18" x14ac:dyDescent="0.25">
      <c r="A71" s="108"/>
      <c r="B71" s="111"/>
      <c r="C71" s="64" t="s">
        <v>88</v>
      </c>
      <c r="D71" s="51" t="s">
        <v>106</v>
      </c>
      <c r="E71" s="51">
        <v>1</v>
      </c>
      <c r="F71" s="52">
        <f>E71*3</f>
        <v>3</v>
      </c>
      <c r="G71" s="51">
        <f t="shared" si="5"/>
        <v>8</v>
      </c>
      <c r="I71" s="2"/>
    </row>
    <row r="72" spans="1:10" ht="18" x14ac:dyDescent="0.25">
      <c r="A72" s="108"/>
      <c r="B72" s="111"/>
      <c r="C72" s="64" t="s">
        <v>88</v>
      </c>
      <c r="D72" s="51" t="s">
        <v>107</v>
      </c>
      <c r="E72" s="51">
        <v>2</v>
      </c>
      <c r="F72" s="52">
        <f>E72*3</f>
        <v>6</v>
      </c>
      <c r="G72" s="51">
        <f t="shared" si="5"/>
        <v>16</v>
      </c>
      <c r="I72" s="2"/>
    </row>
    <row r="73" spans="1:10" ht="18" x14ac:dyDescent="0.25">
      <c r="A73" s="108"/>
      <c r="B73" s="111"/>
      <c r="C73" s="64" t="s">
        <v>72</v>
      </c>
      <c r="D73" s="51" t="s">
        <v>105</v>
      </c>
      <c r="E73" s="51">
        <v>5</v>
      </c>
      <c r="F73" s="52">
        <f>E73*3</f>
        <v>15</v>
      </c>
      <c r="G73" s="51">
        <f t="shared" si="5"/>
        <v>40</v>
      </c>
      <c r="I73" s="2"/>
    </row>
    <row r="74" spans="1:10" ht="18" x14ac:dyDescent="0.25">
      <c r="A74" s="108"/>
      <c r="B74" s="111"/>
      <c r="C74" s="64" t="s">
        <v>72</v>
      </c>
      <c r="D74" s="51" t="s">
        <v>106</v>
      </c>
      <c r="E74" s="51">
        <v>5</v>
      </c>
      <c r="F74" s="52">
        <f>E74*3</f>
        <v>15</v>
      </c>
      <c r="G74" s="51">
        <f t="shared" si="5"/>
        <v>40</v>
      </c>
      <c r="I74" s="2"/>
    </row>
    <row r="75" spans="1:10" ht="18" x14ac:dyDescent="0.25">
      <c r="A75" s="108"/>
      <c r="B75" s="111"/>
      <c r="C75" s="64" t="s">
        <v>72</v>
      </c>
      <c r="D75" s="51" t="s">
        <v>107</v>
      </c>
      <c r="E75" s="51">
        <v>5</v>
      </c>
      <c r="F75" s="52">
        <f>E75*3</f>
        <v>15</v>
      </c>
      <c r="G75" s="51">
        <f t="shared" si="5"/>
        <v>40</v>
      </c>
      <c r="I75" s="2"/>
    </row>
    <row r="76" spans="1:10" ht="18" x14ac:dyDescent="0.25">
      <c r="A76" s="108"/>
      <c r="B76" s="111"/>
      <c r="C76" s="64" t="s">
        <v>108</v>
      </c>
      <c r="D76" s="51" t="s">
        <v>105</v>
      </c>
      <c r="E76" s="51">
        <v>6</v>
      </c>
      <c r="F76" s="52">
        <v>18.02</v>
      </c>
      <c r="G76" s="51">
        <f t="shared" si="5"/>
        <v>48</v>
      </c>
      <c r="I76" s="2"/>
    </row>
    <row r="77" spans="1:10" ht="18" x14ac:dyDescent="0.25">
      <c r="A77" s="108"/>
      <c r="B77" s="111"/>
      <c r="C77" s="64" t="s">
        <v>108</v>
      </c>
      <c r="D77" s="51" t="s">
        <v>109</v>
      </c>
      <c r="E77" s="51">
        <v>5</v>
      </c>
      <c r="F77" s="52">
        <f t="shared" ref="F77:F82" si="6">E77*3</f>
        <v>15</v>
      </c>
      <c r="G77" s="51">
        <f t="shared" si="5"/>
        <v>40</v>
      </c>
      <c r="I77" s="2"/>
    </row>
    <row r="78" spans="1:10" ht="18" x14ac:dyDescent="0.25">
      <c r="A78" s="108"/>
      <c r="B78" s="111"/>
      <c r="C78" s="64" t="s">
        <v>108</v>
      </c>
      <c r="D78" s="51" t="s">
        <v>110</v>
      </c>
      <c r="E78" s="51">
        <v>3</v>
      </c>
      <c r="F78" s="52">
        <f t="shared" si="6"/>
        <v>9</v>
      </c>
      <c r="G78" s="51">
        <f t="shared" si="5"/>
        <v>24</v>
      </c>
      <c r="I78" s="2"/>
    </row>
    <row r="79" spans="1:10" ht="18" x14ac:dyDescent="0.25">
      <c r="A79" s="108"/>
      <c r="B79" s="111"/>
      <c r="C79" s="64" t="s">
        <v>108</v>
      </c>
      <c r="D79" s="51" t="s">
        <v>106</v>
      </c>
      <c r="E79" s="51">
        <v>5</v>
      </c>
      <c r="F79" s="52">
        <f t="shared" si="6"/>
        <v>15</v>
      </c>
      <c r="G79" s="51">
        <f t="shared" si="5"/>
        <v>40</v>
      </c>
      <c r="I79" s="2"/>
    </row>
    <row r="80" spans="1:10" ht="18" x14ac:dyDescent="0.25">
      <c r="A80" s="108"/>
      <c r="B80" s="111"/>
      <c r="C80" s="64" t="s">
        <v>108</v>
      </c>
      <c r="D80" s="51" t="s">
        <v>111</v>
      </c>
      <c r="E80" s="51">
        <v>2</v>
      </c>
      <c r="F80" s="52">
        <f t="shared" si="6"/>
        <v>6</v>
      </c>
      <c r="G80" s="51">
        <f t="shared" si="5"/>
        <v>16</v>
      </c>
      <c r="I80" s="2"/>
    </row>
    <row r="81" spans="1:9" ht="18" x14ac:dyDescent="0.25">
      <c r="A81" s="108"/>
      <c r="B81" s="111"/>
      <c r="C81" s="64" t="s">
        <v>108</v>
      </c>
      <c r="D81" s="51" t="s">
        <v>112</v>
      </c>
      <c r="E81" s="51">
        <v>5</v>
      </c>
      <c r="F81" s="52">
        <f t="shared" si="6"/>
        <v>15</v>
      </c>
      <c r="G81" s="51">
        <f t="shared" si="5"/>
        <v>40</v>
      </c>
      <c r="I81" s="2"/>
    </row>
    <row r="82" spans="1:9" ht="18" x14ac:dyDescent="0.25">
      <c r="A82" s="109"/>
      <c r="B82" s="112"/>
      <c r="C82" s="64" t="s">
        <v>108</v>
      </c>
      <c r="D82" s="51" t="s">
        <v>113</v>
      </c>
      <c r="E82" s="51">
        <v>5</v>
      </c>
      <c r="F82" s="52">
        <f t="shared" si="6"/>
        <v>15</v>
      </c>
      <c r="G82" s="51">
        <f t="shared" si="5"/>
        <v>40</v>
      </c>
      <c r="I82" s="2"/>
    </row>
    <row r="83" spans="1:9" ht="18" x14ac:dyDescent="0.25">
      <c r="A83" s="20"/>
      <c r="B83" s="105" t="s">
        <v>114</v>
      </c>
      <c r="C83" s="106"/>
      <c r="D83" s="53"/>
      <c r="E83" s="54">
        <f>SUM(E70:E82)</f>
        <v>49</v>
      </c>
      <c r="F83" s="55">
        <f>SUM(F70:F82)</f>
        <v>147.01999999999998</v>
      </c>
      <c r="G83" s="54">
        <f t="shared" si="5"/>
        <v>392</v>
      </c>
      <c r="I83" s="2"/>
    </row>
    <row r="84" spans="1:9" ht="18" x14ac:dyDescent="0.25">
      <c r="A84" s="108">
        <v>6</v>
      </c>
      <c r="B84" s="111" t="s">
        <v>115</v>
      </c>
      <c r="C84" s="50" t="s">
        <v>61</v>
      </c>
      <c r="D84" s="51" t="s">
        <v>116</v>
      </c>
      <c r="E84" s="51">
        <v>0</v>
      </c>
      <c r="F84" s="52">
        <f>E84*2.5</f>
        <v>0</v>
      </c>
      <c r="G84" s="51">
        <f t="shared" si="5"/>
        <v>0</v>
      </c>
      <c r="I84" s="2"/>
    </row>
    <row r="85" spans="1:9" ht="18" x14ac:dyDescent="0.25">
      <c r="A85" s="108"/>
      <c r="B85" s="111"/>
      <c r="C85" s="50" t="s">
        <v>117</v>
      </c>
      <c r="D85" s="51" t="s">
        <v>116</v>
      </c>
      <c r="E85" s="51">
        <v>2</v>
      </c>
      <c r="F85" s="52">
        <f>E85*3</f>
        <v>6</v>
      </c>
      <c r="G85" s="51">
        <f t="shared" si="5"/>
        <v>16</v>
      </c>
      <c r="I85" s="2"/>
    </row>
    <row r="86" spans="1:9" ht="18" x14ac:dyDescent="0.25">
      <c r="A86" s="108"/>
      <c r="B86" s="111"/>
      <c r="C86" s="50" t="s">
        <v>64</v>
      </c>
      <c r="D86" s="51" t="s">
        <v>116</v>
      </c>
      <c r="E86" s="51">
        <v>0</v>
      </c>
      <c r="F86" s="52">
        <f>E86*2.5</f>
        <v>0</v>
      </c>
      <c r="G86" s="51">
        <f t="shared" si="5"/>
        <v>0</v>
      </c>
      <c r="I86" s="2"/>
    </row>
    <row r="87" spans="1:9" ht="18" x14ac:dyDescent="0.25">
      <c r="A87" s="108"/>
      <c r="B87" s="111"/>
      <c r="C87" s="50" t="s">
        <v>88</v>
      </c>
      <c r="D87" s="51" t="s">
        <v>116</v>
      </c>
      <c r="E87" s="51">
        <v>2</v>
      </c>
      <c r="F87" s="52">
        <f t="shared" ref="F87:F97" si="7">E87*3</f>
        <v>6</v>
      </c>
      <c r="G87" s="51">
        <f t="shared" si="5"/>
        <v>16</v>
      </c>
      <c r="I87" s="2"/>
    </row>
    <row r="88" spans="1:9" ht="18" x14ac:dyDescent="0.25">
      <c r="A88" s="108"/>
      <c r="B88" s="111"/>
      <c r="C88" s="64" t="s">
        <v>72</v>
      </c>
      <c r="D88" s="51" t="s">
        <v>118</v>
      </c>
      <c r="E88" s="51">
        <v>2</v>
      </c>
      <c r="F88" s="52">
        <f t="shared" si="7"/>
        <v>6</v>
      </c>
      <c r="G88" s="51">
        <f t="shared" si="5"/>
        <v>16</v>
      </c>
      <c r="I88" s="2"/>
    </row>
    <row r="89" spans="1:9" ht="18" x14ac:dyDescent="0.25">
      <c r="A89" s="108"/>
      <c r="B89" s="111"/>
      <c r="C89" s="64" t="s">
        <v>72</v>
      </c>
      <c r="D89" s="51" t="s">
        <v>116</v>
      </c>
      <c r="E89" s="51">
        <v>3</v>
      </c>
      <c r="F89" s="52">
        <f t="shared" si="7"/>
        <v>9</v>
      </c>
      <c r="G89" s="51">
        <f t="shared" si="5"/>
        <v>24</v>
      </c>
      <c r="I89" s="2"/>
    </row>
    <row r="90" spans="1:9" ht="18" x14ac:dyDescent="0.25">
      <c r="A90" s="108"/>
      <c r="B90" s="111"/>
      <c r="C90" s="64" t="s">
        <v>72</v>
      </c>
      <c r="D90" s="51" t="s">
        <v>119</v>
      </c>
      <c r="E90" s="51">
        <v>2</v>
      </c>
      <c r="F90" s="52">
        <f t="shared" si="7"/>
        <v>6</v>
      </c>
      <c r="G90" s="51">
        <f t="shared" si="5"/>
        <v>16</v>
      </c>
      <c r="I90" s="2"/>
    </row>
    <row r="91" spans="1:9" ht="18" x14ac:dyDescent="0.25">
      <c r="A91" s="108"/>
      <c r="B91" s="111"/>
      <c r="C91" s="64" t="s">
        <v>72</v>
      </c>
      <c r="D91" s="51" t="s">
        <v>120</v>
      </c>
      <c r="E91" s="51">
        <v>1</v>
      </c>
      <c r="F91" s="52">
        <f t="shared" si="7"/>
        <v>3</v>
      </c>
      <c r="G91" s="51">
        <f t="shared" si="5"/>
        <v>8</v>
      </c>
      <c r="I91" s="2"/>
    </row>
    <row r="92" spans="1:9" ht="18" x14ac:dyDescent="0.25">
      <c r="A92" s="108"/>
      <c r="B92" s="111"/>
      <c r="C92" s="64" t="s">
        <v>72</v>
      </c>
      <c r="D92" s="51" t="s">
        <v>121</v>
      </c>
      <c r="E92" s="51">
        <v>2</v>
      </c>
      <c r="F92" s="52">
        <f t="shared" si="7"/>
        <v>6</v>
      </c>
      <c r="G92" s="51">
        <f t="shared" si="5"/>
        <v>16</v>
      </c>
      <c r="I92" s="2"/>
    </row>
    <row r="93" spans="1:9" ht="18" x14ac:dyDescent="0.25">
      <c r="A93" s="108"/>
      <c r="B93" s="111"/>
      <c r="C93" s="64" t="s">
        <v>72</v>
      </c>
      <c r="D93" s="51" t="s">
        <v>122</v>
      </c>
      <c r="E93" s="51">
        <v>1</v>
      </c>
      <c r="F93" s="52">
        <f t="shared" si="7"/>
        <v>3</v>
      </c>
      <c r="G93" s="51">
        <f t="shared" si="5"/>
        <v>8</v>
      </c>
      <c r="I93" s="2"/>
    </row>
    <row r="94" spans="1:9" ht="18" x14ac:dyDescent="0.25">
      <c r="A94" s="108"/>
      <c r="B94" s="111"/>
      <c r="C94" s="64" t="s">
        <v>72</v>
      </c>
      <c r="D94" s="51" t="s">
        <v>123</v>
      </c>
      <c r="E94" s="51">
        <v>1</v>
      </c>
      <c r="F94" s="52">
        <f t="shared" si="7"/>
        <v>3</v>
      </c>
      <c r="G94" s="51">
        <f t="shared" si="5"/>
        <v>8</v>
      </c>
      <c r="I94" s="2"/>
    </row>
    <row r="95" spans="1:9" ht="18" x14ac:dyDescent="0.25">
      <c r="A95" s="108"/>
      <c r="B95" s="111"/>
      <c r="C95" s="64" t="s">
        <v>72</v>
      </c>
      <c r="D95" s="51" t="s">
        <v>124</v>
      </c>
      <c r="E95" s="51">
        <v>2</v>
      </c>
      <c r="F95" s="52">
        <f t="shared" si="7"/>
        <v>6</v>
      </c>
      <c r="G95" s="51">
        <f t="shared" si="5"/>
        <v>16</v>
      </c>
      <c r="I95" s="2"/>
    </row>
    <row r="96" spans="1:9" ht="18" x14ac:dyDescent="0.25">
      <c r="A96" s="108"/>
      <c r="B96" s="111"/>
      <c r="C96" s="64" t="s">
        <v>72</v>
      </c>
      <c r="D96" s="51" t="s">
        <v>125</v>
      </c>
      <c r="E96" s="51">
        <v>1</v>
      </c>
      <c r="F96" s="52">
        <f t="shared" si="7"/>
        <v>3</v>
      </c>
      <c r="G96" s="51">
        <f t="shared" si="5"/>
        <v>8</v>
      </c>
      <c r="I96" s="2"/>
    </row>
    <row r="97" spans="1:9" ht="18" x14ac:dyDescent="0.25">
      <c r="A97" s="108"/>
      <c r="B97" s="111"/>
      <c r="C97" s="50" t="s">
        <v>96</v>
      </c>
      <c r="D97" s="51" t="s">
        <v>126</v>
      </c>
      <c r="E97" s="51">
        <v>1</v>
      </c>
      <c r="F97" s="52">
        <f t="shared" si="7"/>
        <v>3</v>
      </c>
      <c r="G97" s="51">
        <f t="shared" si="5"/>
        <v>8</v>
      </c>
      <c r="I97" s="2"/>
    </row>
    <row r="98" spans="1:9" ht="18" x14ac:dyDescent="0.25">
      <c r="A98" s="108"/>
      <c r="B98" s="111"/>
      <c r="C98" s="64" t="s">
        <v>46</v>
      </c>
      <c r="D98" s="51" t="s">
        <v>116</v>
      </c>
      <c r="E98" s="51">
        <v>2</v>
      </c>
      <c r="F98" s="52">
        <f>E98*3</f>
        <v>6</v>
      </c>
      <c r="G98" s="51">
        <f t="shared" si="5"/>
        <v>16</v>
      </c>
      <c r="I98" s="2"/>
    </row>
    <row r="99" spans="1:9" ht="18" x14ac:dyDescent="0.25">
      <c r="A99" s="108"/>
      <c r="B99" s="111"/>
      <c r="C99" s="64" t="s">
        <v>46</v>
      </c>
      <c r="D99" s="51" t="s">
        <v>119</v>
      </c>
      <c r="E99" s="51">
        <v>2</v>
      </c>
      <c r="F99" s="52">
        <f>E99*3</f>
        <v>6</v>
      </c>
      <c r="G99" s="51">
        <f t="shared" si="5"/>
        <v>16</v>
      </c>
      <c r="I99" s="2"/>
    </row>
    <row r="100" spans="1:9" ht="18" x14ac:dyDescent="0.25">
      <c r="A100" s="108"/>
      <c r="B100" s="111"/>
      <c r="C100" s="64" t="s">
        <v>46</v>
      </c>
      <c r="D100" s="51" t="s">
        <v>127</v>
      </c>
      <c r="E100" s="51">
        <v>1</v>
      </c>
      <c r="F100" s="52">
        <f>E100*3</f>
        <v>3</v>
      </c>
      <c r="G100" s="51">
        <f t="shared" si="5"/>
        <v>8</v>
      </c>
      <c r="I100" s="2"/>
    </row>
    <row r="101" spans="1:9" ht="18" x14ac:dyDescent="0.25">
      <c r="A101" s="20"/>
      <c r="B101" s="105" t="s">
        <v>128</v>
      </c>
      <c r="C101" s="106"/>
      <c r="D101" s="53"/>
      <c r="E101" s="54">
        <f>SUM(E84:E100)</f>
        <v>25</v>
      </c>
      <c r="F101" s="54">
        <f>SUM(F84:F100)</f>
        <v>75</v>
      </c>
      <c r="G101" s="54">
        <f t="shared" si="5"/>
        <v>200</v>
      </c>
      <c r="I101" s="2"/>
    </row>
    <row r="102" spans="1:9" ht="18" x14ac:dyDescent="0.25">
      <c r="A102" s="107">
        <v>7</v>
      </c>
      <c r="B102" s="110" t="s">
        <v>129</v>
      </c>
      <c r="C102" s="50" t="s">
        <v>61</v>
      </c>
      <c r="D102" s="51" t="s">
        <v>130</v>
      </c>
      <c r="E102" s="51">
        <v>0</v>
      </c>
      <c r="F102" s="52">
        <f t="shared" ref="F102:F126" si="8">E102*2.5</f>
        <v>0</v>
      </c>
      <c r="G102" s="51">
        <f t="shared" si="5"/>
        <v>0</v>
      </c>
      <c r="I102" s="2"/>
    </row>
    <row r="103" spans="1:9" ht="18" x14ac:dyDescent="0.25">
      <c r="A103" s="108"/>
      <c r="B103" s="111"/>
      <c r="C103" s="50" t="s">
        <v>131</v>
      </c>
      <c r="D103" s="51" t="s">
        <v>130</v>
      </c>
      <c r="E103" s="51">
        <v>3</v>
      </c>
      <c r="F103" s="52">
        <f>E103*3</f>
        <v>9</v>
      </c>
      <c r="G103" s="51">
        <f t="shared" si="5"/>
        <v>24</v>
      </c>
      <c r="I103" s="2"/>
    </row>
    <row r="104" spans="1:9" ht="18" x14ac:dyDescent="0.25">
      <c r="A104" s="108"/>
      <c r="B104" s="111"/>
      <c r="C104" s="50" t="s">
        <v>132</v>
      </c>
      <c r="D104" s="51" t="s">
        <v>227</v>
      </c>
      <c r="E104" s="51">
        <v>2</v>
      </c>
      <c r="F104" s="52">
        <v>6</v>
      </c>
      <c r="G104" s="51">
        <f t="shared" si="5"/>
        <v>16</v>
      </c>
      <c r="I104" s="2"/>
    </row>
    <row r="105" spans="1:9" ht="18" x14ac:dyDescent="0.25">
      <c r="A105" s="108"/>
      <c r="B105" s="111"/>
      <c r="C105" s="50" t="s">
        <v>117</v>
      </c>
      <c r="D105" s="51" t="s">
        <v>227</v>
      </c>
      <c r="E105" s="51">
        <v>2</v>
      </c>
      <c r="F105" s="52">
        <f>E105*3</f>
        <v>6</v>
      </c>
      <c r="G105" s="51">
        <f t="shared" si="5"/>
        <v>16</v>
      </c>
      <c r="I105" s="2"/>
    </row>
    <row r="106" spans="1:9" ht="18" x14ac:dyDescent="0.25">
      <c r="A106" s="108"/>
      <c r="B106" s="111"/>
      <c r="C106" s="50" t="s">
        <v>63</v>
      </c>
      <c r="D106" s="51" t="s">
        <v>130</v>
      </c>
      <c r="E106" s="51">
        <v>0</v>
      </c>
      <c r="F106" s="52">
        <f t="shared" si="8"/>
        <v>0</v>
      </c>
      <c r="G106" s="51">
        <f t="shared" si="5"/>
        <v>0</v>
      </c>
      <c r="I106" s="2"/>
    </row>
    <row r="107" spans="1:9" ht="18" x14ac:dyDescent="0.25">
      <c r="A107" s="108"/>
      <c r="B107" s="111"/>
      <c r="C107" s="50" t="s">
        <v>64</v>
      </c>
      <c r="D107" s="51" t="s">
        <v>130</v>
      </c>
      <c r="E107" s="51">
        <v>1</v>
      </c>
      <c r="F107" s="52">
        <f t="shared" ref="F107:F125" si="9">E107*3</f>
        <v>3</v>
      </c>
      <c r="G107" s="51">
        <f t="shared" si="5"/>
        <v>8</v>
      </c>
      <c r="I107" s="2"/>
    </row>
    <row r="108" spans="1:9" ht="18" x14ac:dyDescent="0.25">
      <c r="A108" s="108"/>
      <c r="B108" s="111"/>
      <c r="C108" s="50" t="s">
        <v>158</v>
      </c>
      <c r="D108" s="51" t="s">
        <v>227</v>
      </c>
      <c r="E108" s="51">
        <v>1</v>
      </c>
      <c r="F108" s="52">
        <f t="shared" si="9"/>
        <v>3</v>
      </c>
      <c r="G108" s="51">
        <f t="shared" si="5"/>
        <v>8</v>
      </c>
      <c r="I108" s="2"/>
    </row>
    <row r="109" spans="1:9" ht="18" x14ac:dyDescent="0.25">
      <c r="A109" s="108"/>
      <c r="B109" s="111"/>
      <c r="C109" s="50" t="s">
        <v>133</v>
      </c>
      <c r="D109" s="51" t="s">
        <v>130</v>
      </c>
      <c r="E109" s="51">
        <v>5</v>
      </c>
      <c r="F109" s="52">
        <f t="shared" si="9"/>
        <v>15</v>
      </c>
      <c r="G109" s="51">
        <f t="shared" si="5"/>
        <v>40</v>
      </c>
      <c r="I109" s="2"/>
    </row>
    <row r="110" spans="1:9" ht="18" x14ac:dyDescent="0.25">
      <c r="A110" s="108"/>
      <c r="B110" s="111"/>
      <c r="C110" s="64" t="s">
        <v>88</v>
      </c>
      <c r="D110" s="51" t="s">
        <v>148</v>
      </c>
      <c r="E110" s="51">
        <v>1</v>
      </c>
      <c r="F110" s="52">
        <f t="shared" si="9"/>
        <v>3</v>
      </c>
      <c r="G110" s="51">
        <f t="shared" si="5"/>
        <v>8</v>
      </c>
      <c r="I110" s="2"/>
    </row>
    <row r="111" spans="1:9" ht="18" x14ac:dyDescent="0.25">
      <c r="A111" s="108"/>
      <c r="B111" s="111"/>
      <c r="C111" s="64" t="s">
        <v>88</v>
      </c>
      <c r="D111" s="51" t="s">
        <v>134</v>
      </c>
      <c r="E111" s="51">
        <v>1</v>
      </c>
      <c r="F111" s="52">
        <f t="shared" si="9"/>
        <v>3</v>
      </c>
      <c r="G111" s="51">
        <f t="shared" si="5"/>
        <v>8</v>
      </c>
      <c r="I111" s="2"/>
    </row>
    <row r="112" spans="1:9" ht="18" x14ac:dyDescent="0.25">
      <c r="A112" s="108"/>
      <c r="B112" s="111"/>
      <c r="C112" s="64" t="s">
        <v>88</v>
      </c>
      <c r="D112" s="51" t="s">
        <v>130</v>
      </c>
      <c r="E112" s="51">
        <v>2</v>
      </c>
      <c r="F112" s="52">
        <f t="shared" si="9"/>
        <v>6</v>
      </c>
      <c r="G112" s="51">
        <f t="shared" si="5"/>
        <v>16</v>
      </c>
      <c r="I112" s="2"/>
    </row>
    <row r="113" spans="1:9" ht="18" x14ac:dyDescent="0.25">
      <c r="A113" s="108"/>
      <c r="B113" s="111"/>
      <c r="C113" s="64" t="s">
        <v>88</v>
      </c>
      <c r="D113" s="51" t="s">
        <v>227</v>
      </c>
      <c r="E113" s="51">
        <v>1</v>
      </c>
      <c r="F113" s="52">
        <f t="shared" si="9"/>
        <v>3</v>
      </c>
      <c r="G113" s="51">
        <f t="shared" si="5"/>
        <v>8</v>
      </c>
      <c r="I113" s="2"/>
    </row>
    <row r="114" spans="1:9" ht="18" x14ac:dyDescent="0.25">
      <c r="A114" s="108"/>
      <c r="B114" s="111"/>
      <c r="C114" s="64" t="s">
        <v>88</v>
      </c>
      <c r="D114" s="51" t="s">
        <v>135</v>
      </c>
      <c r="E114" s="51">
        <v>1</v>
      </c>
      <c r="F114" s="52">
        <f t="shared" si="9"/>
        <v>3</v>
      </c>
      <c r="G114" s="51">
        <f t="shared" si="5"/>
        <v>8</v>
      </c>
      <c r="I114" s="2"/>
    </row>
    <row r="115" spans="1:9" ht="18" x14ac:dyDescent="0.25">
      <c r="A115" s="108"/>
      <c r="B115" s="111"/>
      <c r="C115" s="64" t="s">
        <v>88</v>
      </c>
      <c r="D115" s="51" t="s">
        <v>136</v>
      </c>
      <c r="E115" s="51">
        <v>2</v>
      </c>
      <c r="F115" s="52">
        <f t="shared" si="9"/>
        <v>6</v>
      </c>
      <c r="G115" s="51">
        <f t="shared" si="5"/>
        <v>16</v>
      </c>
      <c r="I115" s="2"/>
    </row>
    <row r="116" spans="1:9" ht="18" x14ac:dyDescent="0.25">
      <c r="A116" s="108"/>
      <c r="B116" s="111"/>
      <c r="C116" s="64" t="s">
        <v>72</v>
      </c>
      <c r="D116" s="51" t="s">
        <v>137</v>
      </c>
      <c r="E116" s="51">
        <v>2</v>
      </c>
      <c r="F116" s="52">
        <f t="shared" si="9"/>
        <v>6</v>
      </c>
      <c r="G116" s="51">
        <f t="shared" si="5"/>
        <v>16</v>
      </c>
      <c r="I116" s="2"/>
    </row>
    <row r="117" spans="1:9" ht="18" x14ac:dyDescent="0.25">
      <c r="A117" s="108"/>
      <c r="B117" s="111"/>
      <c r="C117" s="64" t="s">
        <v>72</v>
      </c>
      <c r="D117" s="51" t="s">
        <v>130</v>
      </c>
      <c r="E117" s="51">
        <v>3</v>
      </c>
      <c r="F117" s="52">
        <f t="shared" si="9"/>
        <v>9</v>
      </c>
      <c r="G117" s="51">
        <f t="shared" si="5"/>
        <v>24</v>
      </c>
      <c r="I117" s="2"/>
    </row>
    <row r="118" spans="1:9" ht="18" x14ac:dyDescent="0.25">
      <c r="A118" s="108"/>
      <c r="B118" s="111"/>
      <c r="C118" s="64" t="s">
        <v>72</v>
      </c>
      <c r="D118" s="51" t="s">
        <v>138</v>
      </c>
      <c r="E118" s="51">
        <v>1</v>
      </c>
      <c r="F118" s="52">
        <f t="shared" si="9"/>
        <v>3</v>
      </c>
      <c r="G118" s="51">
        <f t="shared" si="5"/>
        <v>8</v>
      </c>
      <c r="I118" s="2"/>
    </row>
    <row r="119" spans="1:9" ht="18" x14ac:dyDescent="0.25">
      <c r="A119" s="108"/>
      <c r="B119" s="111"/>
      <c r="C119" s="64" t="s">
        <v>72</v>
      </c>
      <c r="D119" s="51" t="s">
        <v>139</v>
      </c>
      <c r="E119" s="51">
        <v>1</v>
      </c>
      <c r="F119" s="52">
        <f t="shared" si="9"/>
        <v>3</v>
      </c>
      <c r="G119" s="51">
        <f t="shared" si="5"/>
        <v>8</v>
      </c>
      <c r="I119" s="2"/>
    </row>
    <row r="120" spans="1:9" ht="18" x14ac:dyDescent="0.25">
      <c r="A120" s="108"/>
      <c r="B120" s="111"/>
      <c r="C120" s="64" t="s">
        <v>72</v>
      </c>
      <c r="D120" s="51" t="s">
        <v>140</v>
      </c>
      <c r="E120" s="51">
        <v>1</v>
      </c>
      <c r="F120" s="52">
        <f t="shared" si="9"/>
        <v>3</v>
      </c>
      <c r="G120" s="51">
        <f t="shared" si="5"/>
        <v>8</v>
      </c>
      <c r="I120" s="2"/>
    </row>
    <row r="121" spans="1:9" ht="18" x14ac:dyDescent="0.25">
      <c r="A121" s="108"/>
      <c r="B121" s="111"/>
      <c r="C121" s="64" t="s">
        <v>72</v>
      </c>
      <c r="D121" s="51" t="s">
        <v>141</v>
      </c>
      <c r="E121" s="51">
        <v>2</v>
      </c>
      <c r="F121" s="52">
        <f t="shared" si="9"/>
        <v>6</v>
      </c>
      <c r="G121" s="51">
        <f t="shared" si="5"/>
        <v>16</v>
      </c>
      <c r="I121" s="2"/>
    </row>
    <row r="122" spans="1:9" ht="18" x14ac:dyDescent="0.25">
      <c r="A122" s="108"/>
      <c r="B122" s="111"/>
      <c r="C122" s="64" t="s">
        <v>72</v>
      </c>
      <c r="D122" s="51" t="s">
        <v>142</v>
      </c>
      <c r="E122" s="51">
        <v>2</v>
      </c>
      <c r="F122" s="52">
        <f t="shared" si="9"/>
        <v>6</v>
      </c>
      <c r="G122" s="51">
        <f t="shared" si="5"/>
        <v>16</v>
      </c>
      <c r="I122" s="2"/>
    </row>
    <row r="123" spans="1:9" ht="18" x14ac:dyDescent="0.25">
      <c r="A123" s="108"/>
      <c r="B123" s="111"/>
      <c r="C123" s="64" t="s">
        <v>72</v>
      </c>
      <c r="D123" s="51" t="s">
        <v>143</v>
      </c>
      <c r="E123" s="51">
        <v>2</v>
      </c>
      <c r="F123" s="52">
        <f t="shared" si="9"/>
        <v>6</v>
      </c>
      <c r="G123" s="51">
        <f t="shared" si="5"/>
        <v>16</v>
      </c>
      <c r="I123" s="2"/>
    </row>
    <row r="124" spans="1:9" ht="18" x14ac:dyDescent="0.25">
      <c r="A124" s="108"/>
      <c r="B124" s="111"/>
      <c r="C124" s="64" t="s">
        <v>72</v>
      </c>
      <c r="D124" s="51" t="s">
        <v>144</v>
      </c>
      <c r="E124" s="51">
        <v>2</v>
      </c>
      <c r="F124" s="52">
        <f t="shared" si="9"/>
        <v>6</v>
      </c>
      <c r="G124" s="51">
        <f t="shared" si="5"/>
        <v>16</v>
      </c>
      <c r="I124" s="2"/>
    </row>
    <row r="125" spans="1:9" ht="18" x14ac:dyDescent="0.25">
      <c r="A125" s="108"/>
      <c r="B125" s="111"/>
      <c r="C125" s="64" t="s">
        <v>72</v>
      </c>
      <c r="D125" s="51" t="s">
        <v>145</v>
      </c>
      <c r="E125" s="51">
        <v>1</v>
      </c>
      <c r="F125" s="52">
        <f t="shared" si="9"/>
        <v>3</v>
      </c>
      <c r="G125" s="51">
        <f t="shared" si="5"/>
        <v>8</v>
      </c>
      <c r="I125" s="2"/>
    </row>
    <row r="126" spans="1:9" ht="18" x14ac:dyDescent="0.25">
      <c r="A126" s="108"/>
      <c r="B126" s="111"/>
      <c r="C126" s="50" t="s">
        <v>36</v>
      </c>
      <c r="D126" s="51" t="s">
        <v>146</v>
      </c>
      <c r="E126" s="51">
        <v>0</v>
      </c>
      <c r="F126" s="52">
        <f t="shared" si="8"/>
        <v>0</v>
      </c>
      <c r="G126" s="51">
        <f t="shared" si="5"/>
        <v>0</v>
      </c>
      <c r="I126" s="2"/>
    </row>
    <row r="127" spans="1:9" ht="18" x14ac:dyDescent="0.25">
      <c r="A127" s="108"/>
      <c r="B127" s="111"/>
      <c r="C127" s="50" t="s">
        <v>96</v>
      </c>
      <c r="D127" s="51" t="s">
        <v>227</v>
      </c>
      <c r="E127" s="51">
        <v>1</v>
      </c>
      <c r="F127" s="52">
        <f t="shared" ref="F127:F135" si="10">E127*3</f>
        <v>3</v>
      </c>
      <c r="G127" s="51">
        <f t="shared" si="5"/>
        <v>8</v>
      </c>
      <c r="I127" s="2"/>
    </row>
    <row r="128" spans="1:9" ht="18" x14ac:dyDescent="0.25">
      <c r="A128" s="108"/>
      <c r="B128" s="111"/>
      <c r="C128" s="64" t="s">
        <v>46</v>
      </c>
      <c r="D128" s="51" t="s">
        <v>147</v>
      </c>
      <c r="E128" s="51">
        <v>1</v>
      </c>
      <c r="F128" s="52">
        <f t="shared" si="10"/>
        <v>3</v>
      </c>
      <c r="G128" s="51">
        <f t="shared" si="5"/>
        <v>8</v>
      </c>
      <c r="I128" s="2"/>
    </row>
    <row r="129" spans="1:9" ht="18" x14ac:dyDescent="0.25">
      <c r="A129" s="108"/>
      <c r="B129" s="111"/>
      <c r="C129" s="64" t="s">
        <v>46</v>
      </c>
      <c r="D129" s="51" t="s">
        <v>148</v>
      </c>
      <c r="E129" s="51">
        <v>2</v>
      </c>
      <c r="F129" s="52">
        <f t="shared" si="10"/>
        <v>6</v>
      </c>
      <c r="G129" s="51">
        <f t="shared" si="5"/>
        <v>16</v>
      </c>
      <c r="I129" s="2"/>
    </row>
    <row r="130" spans="1:9" ht="18" x14ac:dyDescent="0.25">
      <c r="A130" s="108"/>
      <c r="B130" s="111"/>
      <c r="C130" s="64" t="s">
        <v>46</v>
      </c>
      <c r="D130" s="51" t="s">
        <v>134</v>
      </c>
      <c r="E130" s="51">
        <v>2</v>
      </c>
      <c r="F130" s="52">
        <f t="shared" si="10"/>
        <v>6</v>
      </c>
      <c r="G130" s="51">
        <f t="shared" si="5"/>
        <v>16</v>
      </c>
      <c r="I130" s="2"/>
    </row>
    <row r="131" spans="1:9" ht="18" x14ac:dyDescent="0.25">
      <c r="A131" s="108"/>
      <c r="B131" s="111"/>
      <c r="C131" s="64" t="s">
        <v>46</v>
      </c>
      <c r="D131" s="51" t="s">
        <v>130</v>
      </c>
      <c r="E131" s="51">
        <v>4</v>
      </c>
      <c r="F131" s="52">
        <f t="shared" si="10"/>
        <v>12</v>
      </c>
      <c r="G131" s="51">
        <f t="shared" si="5"/>
        <v>32</v>
      </c>
      <c r="I131" s="2"/>
    </row>
    <row r="132" spans="1:9" ht="18" x14ac:dyDescent="0.25">
      <c r="A132" s="108"/>
      <c r="B132" s="111"/>
      <c r="C132" s="64" t="s">
        <v>46</v>
      </c>
      <c r="D132" s="51" t="s">
        <v>227</v>
      </c>
      <c r="E132" s="51">
        <v>2</v>
      </c>
      <c r="F132" s="52">
        <f t="shared" si="10"/>
        <v>6</v>
      </c>
      <c r="G132" s="51">
        <f t="shared" si="5"/>
        <v>16</v>
      </c>
      <c r="I132" s="2"/>
    </row>
    <row r="133" spans="1:9" ht="18" x14ac:dyDescent="0.25">
      <c r="A133" s="108"/>
      <c r="B133" s="111"/>
      <c r="C133" s="64" t="s">
        <v>46</v>
      </c>
      <c r="D133" s="51" t="s">
        <v>149</v>
      </c>
      <c r="E133" s="51">
        <v>1</v>
      </c>
      <c r="F133" s="52">
        <f t="shared" si="10"/>
        <v>3</v>
      </c>
      <c r="G133" s="51">
        <f t="shared" ref="G133:G194" si="11">E133*8</f>
        <v>8</v>
      </c>
      <c r="I133" s="2"/>
    </row>
    <row r="134" spans="1:9" ht="18" x14ac:dyDescent="0.25">
      <c r="A134" s="108"/>
      <c r="B134" s="111"/>
      <c r="C134" s="64" t="s">
        <v>46</v>
      </c>
      <c r="D134" s="51" t="s">
        <v>136</v>
      </c>
      <c r="E134" s="51">
        <v>2</v>
      </c>
      <c r="F134" s="52">
        <f t="shared" si="10"/>
        <v>6</v>
      </c>
      <c r="G134" s="51">
        <f t="shared" si="11"/>
        <v>16</v>
      </c>
      <c r="I134" s="2"/>
    </row>
    <row r="135" spans="1:9" ht="18" x14ac:dyDescent="0.25">
      <c r="A135" s="108"/>
      <c r="B135" s="111"/>
      <c r="C135" s="50" t="s">
        <v>150</v>
      </c>
      <c r="D135" s="51" t="s">
        <v>130</v>
      </c>
      <c r="E135" s="51">
        <v>3</v>
      </c>
      <c r="F135" s="52">
        <f t="shared" si="10"/>
        <v>9</v>
      </c>
      <c r="G135" s="51">
        <f t="shared" si="11"/>
        <v>24</v>
      </c>
      <c r="I135" s="2"/>
    </row>
    <row r="136" spans="1:9" ht="18" x14ac:dyDescent="0.25">
      <c r="A136" s="20"/>
      <c r="B136" s="105" t="s">
        <v>151</v>
      </c>
      <c r="C136" s="106"/>
      <c r="D136" s="53"/>
      <c r="E136" s="54">
        <f>SUM(E102:E135)</f>
        <v>57</v>
      </c>
      <c r="F136" s="55">
        <f>SUM(F102:F135)</f>
        <v>171</v>
      </c>
      <c r="G136" s="54">
        <f t="shared" si="11"/>
        <v>456</v>
      </c>
      <c r="I136" s="2"/>
    </row>
    <row r="137" spans="1:9" ht="18" x14ac:dyDescent="0.25">
      <c r="A137" s="107">
        <v>8</v>
      </c>
      <c r="B137" s="110" t="s">
        <v>1</v>
      </c>
      <c r="C137" s="50" t="s">
        <v>152</v>
      </c>
      <c r="D137" s="51" t="s">
        <v>153</v>
      </c>
      <c r="E137" s="51">
        <v>1</v>
      </c>
      <c r="F137" s="52">
        <f>E137*3</f>
        <v>3</v>
      </c>
      <c r="G137" s="51">
        <f t="shared" si="11"/>
        <v>8</v>
      </c>
      <c r="I137" s="2"/>
    </row>
    <row r="138" spans="1:9" ht="18" x14ac:dyDescent="0.25">
      <c r="A138" s="108"/>
      <c r="B138" s="111"/>
      <c r="C138" s="50" t="s">
        <v>61</v>
      </c>
      <c r="D138" s="51" t="s">
        <v>153</v>
      </c>
      <c r="E138" s="51">
        <v>1</v>
      </c>
      <c r="F138" s="52">
        <f>E138*3</f>
        <v>3</v>
      </c>
      <c r="G138" s="51">
        <f t="shared" si="11"/>
        <v>8</v>
      </c>
      <c r="I138" s="2"/>
    </row>
    <row r="139" spans="1:9" ht="18" x14ac:dyDescent="0.25">
      <c r="A139" s="108"/>
      <c r="B139" s="111"/>
      <c r="C139" s="50" t="s">
        <v>154</v>
      </c>
      <c r="D139" s="51" t="s">
        <v>155</v>
      </c>
      <c r="E139" s="51">
        <v>1</v>
      </c>
      <c r="F139" s="52">
        <f>E139*3</f>
        <v>3</v>
      </c>
      <c r="G139" s="51">
        <f t="shared" si="11"/>
        <v>8</v>
      </c>
      <c r="I139" s="2"/>
    </row>
    <row r="140" spans="1:9" ht="18" x14ac:dyDescent="0.25">
      <c r="A140" s="108"/>
      <c r="B140" s="111"/>
      <c r="C140" s="64" t="s">
        <v>131</v>
      </c>
      <c r="D140" s="51" t="s">
        <v>153</v>
      </c>
      <c r="E140" s="51">
        <v>7</v>
      </c>
      <c r="F140" s="52">
        <v>21.02</v>
      </c>
      <c r="G140" s="51">
        <f t="shared" si="11"/>
        <v>56</v>
      </c>
      <c r="I140" s="2"/>
    </row>
    <row r="141" spans="1:9" ht="18" x14ac:dyDescent="0.25">
      <c r="A141" s="108"/>
      <c r="B141" s="111"/>
      <c r="C141" s="64" t="s">
        <v>131</v>
      </c>
      <c r="D141" s="61" t="s">
        <v>156</v>
      </c>
      <c r="E141" s="61">
        <v>4</v>
      </c>
      <c r="F141" s="52">
        <f>E141*3</f>
        <v>12</v>
      </c>
      <c r="G141" s="51">
        <f t="shared" si="11"/>
        <v>32</v>
      </c>
      <c r="I141" s="2"/>
    </row>
    <row r="142" spans="1:9" ht="18" x14ac:dyDescent="0.25">
      <c r="A142" s="108"/>
      <c r="B142" s="111"/>
      <c r="C142" s="50" t="s">
        <v>132</v>
      </c>
      <c r="D142" s="51" t="s">
        <v>153</v>
      </c>
      <c r="E142" s="51">
        <v>4</v>
      </c>
      <c r="F142" s="52">
        <v>12.01</v>
      </c>
      <c r="G142" s="51">
        <f t="shared" si="11"/>
        <v>32</v>
      </c>
      <c r="I142" s="2"/>
    </row>
    <row r="143" spans="1:9" ht="18" x14ac:dyDescent="0.25">
      <c r="A143" s="108"/>
      <c r="B143" s="111"/>
      <c r="C143" s="50" t="s">
        <v>157</v>
      </c>
      <c r="D143" s="51" t="s">
        <v>153</v>
      </c>
      <c r="E143" s="51">
        <v>3</v>
      </c>
      <c r="F143" s="52">
        <f>E143*3</f>
        <v>9</v>
      </c>
      <c r="G143" s="51">
        <f t="shared" si="11"/>
        <v>24</v>
      </c>
      <c r="I143" s="2"/>
    </row>
    <row r="144" spans="1:9" ht="18" x14ac:dyDescent="0.25">
      <c r="A144" s="108"/>
      <c r="B144" s="111"/>
      <c r="C144" s="64" t="s">
        <v>117</v>
      </c>
      <c r="D144" s="51" t="s">
        <v>156</v>
      </c>
      <c r="E144" s="51">
        <v>8</v>
      </c>
      <c r="F144" s="52">
        <v>24.02</v>
      </c>
      <c r="G144" s="51">
        <f t="shared" si="11"/>
        <v>64</v>
      </c>
      <c r="I144" s="2"/>
    </row>
    <row r="145" spans="1:9" ht="18" x14ac:dyDescent="0.25">
      <c r="A145" s="108"/>
      <c r="B145" s="111"/>
      <c r="C145" s="64" t="s">
        <v>117</v>
      </c>
      <c r="D145" s="51" t="s">
        <v>153</v>
      </c>
      <c r="E145" s="51">
        <v>8</v>
      </c>
      <c r="F145" s="52">
        <v>24.02</v>
      </c>
      <c r="G145" s="51">
        <f t="shared" si="11"/>
        <v>64</v>
      </c>
      <c r="I145" s="2"/>
    </row>
    <row r="146" spans="1:9" ht="18" x14ac:dyDescent="0.25">
      <c r="A146" s="108"/>
      <c r="B146" s="111"/>
      <c r="C146" s="64" t="s">
        <v>55</v>
      </c>
      <c r="D146" s="51" t="s">
        <v>153</v>
      </c>
      <c r="E146" s="51">
        <v>3</v>
      </c>
      <c r="F146" s="52">
        <v>9.01</v>
      </c>
      <c r="G146" s="51">
        <f t="shared" si="11"/>
        <v>24</v>
      </c>
      <c r="I146" s="2"/>
    </row>
    <row r="147" spans="1:9" ht="18" x14ac:dyDescent="0.25">
      <c r="A147" s="108"/>
      <c r="B147" s="111"/>
      <c r="C147" s="64" t="s">
        <v>55</v>
      </c>
      <c r="D147" s="51" t="s">
        <v>156</v>
      </c>
      <c r="E147" s="51">
        <v>3</v>
      </c>
      <c r="F147" s="52">
        <v>9.01</v>
      </c>
      <c r="G147" s="51">
        <f t="shared" si="11"/>
        <v>24</v>
      </c>
      <c r="I147" s="2"/>
    </row>
    <row r="148" spans="1:9" ht="18" x14ac:dyDescent="0.25">
      <c r="A148" s="108"/>
      <c r="B148" s="111"/>
      <c r="C148" s="64" t="s">
        <v>63</v>
      </c>
      <c r="D148" s="51" t="s">
        <v>153</v>
      </c>
      <c r="E148" s="51">
        <v>2</v>
      </c>
      <c r="F148" s="52">
        <v>6.01</v>
      </c>
      <c r="G148" s="51">
        <f t="shared" si="11"/>
        <v>16</v>
      </c>
      <c r="I148" s="2"/>
    </row>
    <row r="149" spans="1:9" ht="18" x14ac:dyDescent="0.25">
      <c r="A149" s="108"/>
      <c r="B149" s="111"/>
      <c r="C149" s="64" t="s">
        <v>63</v>
      </c>
      <c r="D149" s="51" t="s">
        <v>156</v>
      </c>
      <c r="E149" s="51">
        <v>0</v>
      </c>
      <c r="F149" s="52">
        <f t="shared" ref="F149:F151" si="12">E149*2.5</f>
        <v>0</v>
      </c>
      <c r="G149" s="51">
        <f t="shared" si="11"/>
        <v>0</v>
      </c>
      <c r="I149" s="2"/>
    </row>
    <row r="150" spans="1:9" ht="18" x14ac:dyDescent="0.25">
      <c r="A150" s="108"/>
      <c r="B150" s="111"/>
      <c r="C150" s="64" t="s">
        <v>64</v>
      </c>
      <c r="D150" s="51" t="s">
        <v>153</v>
      </c>
      <c r="E150" s="51">
        <v>1</v>
      </c>
      <c r="F150" s="52">
        <v>3.01</v>
      </c>
      <c r="G150" s="51">
        <f t="shared" si="11"/>
        <v>8</v>
      </c>
      <c r="I150" s="2"/>
    </row>
    <row r="151" spans="1:9" ht="18" x14ac:dyDescent="0.25">
      <c r="A151" s="108"/>
      <c r="B151" s="111"/>
      <c r="C151" s="64" t="s">
        <v>64</v>
      </c>
      <c r="D151" s="51" t="s">
        <v>156</v>
      </c>
      <c r="E151" s="51">
        <v>0</v>
      </c>
      <c r="F151" s="52">
        <f t="shared" si="12"/>
        <v>0</v>
      </c>
      <c r="G151" s="51">
        <f t="shared" si="11"/>
        <v>0</v>
      </c>
      <c r="I151" s="2"/>
    </row>
    <row r="152" spans="1:9" ht="18" x14ac:dyDescent="0.25">
      <c r="A152" s="108"/>
      <c r="B152" s="111"/>
      <c r="C152" s="50" t="s">
        <v>158</v>
      </c>
      <c r="D152" s="51" t="s">
        <v>153</v>
      </c>
      <c r="E152" s="51">
        <v>2</v>
      </c>
      <c r="F152" s="52">
        <f>E152*3</f>
        <v>6</v>
      </c>
      <c r="G152" s="51">
        <f t="shared" si="11"/>
        <v>16</v>
      </c>
      <c r="I152" s="2"/>
    </row>
    <row r="153" spans="1:9" ht="18" x14ac:dyDescent="0.25">
      <c r="A153" s="108"/>
      <c r="B153" s="111"/>
      <c r="C153" s="50" t="s">
        <v>44</v>
      </c>
      <c r="D153" s="51" t="s">
        <v>153</v>
      </c>
      <c r="E153" s="51">
        <v>3</v>
      </c>
      <c r="F153" s="52">
        <f>E153*3</f>
        <v>9</v>
      </c>
      <c r="G153" s="51">
        <f t="shared" si="11"/>
        <v>24</v>
      </c>
      <c r="I153" s="2"/>
    </row>
    <row r="154" spans="1:9" ht="18" x14ac:dyDescent="0.25">
      <c r="A154" s="108"/>
      <c r="B154" s="111"/>
      <c r="C154" s="50" t="s">
        <v>159</v>
      </c>
      <c r="D154" s="51" t="s">
        <v>153</v>
      </c>
      <c r="E154" s="51">
        <v>3</v>
      </c>
      <c r="F154" s="52">
        <v>9.01</v>
      </c>
      <c r="G154" s="51">
        <f t="shared" si="11"/>
        <v>24</v>
      </c>
      <c r="I154" s="2"/>
    </row>
    <row r="155" spans="1:9" ht="18" x14ac:dyDescent="0.25">
      <c r="A155" s="108"/>
      <c r="B155" s="111"/>
      <c r="C155" s="50" t="s">
        <v>133</v>
      </c>
      <c r="D155" s="51" t="s">
        <v>153</v>
      </c>
      <c r="E155" s="51">
        <v>15</v>
      </c>
      <c r="F155" s="52">
        <v>45.05</v>
      </c>
      <c r="G155" s="51">
        <f t="shared" si="11"/>
        <v>120</v>
      </c>
      <c r="I155" s="2"/>
    </row>
    <row r="156" spans="1:9" ht="18" x14ac:dyDescent="0.25">
      <c r="A156" s="108"/>
      <c r="B156" s="111"/>
      <c r="C156" s="64" t="s">
        <v>72</v>
      </c>
      <c r="D156" s="51" t="s">
        <v>156</v>
      </c>
      <c r="E156" s="51">
        <v>10</v>
      </c>
      <c r="F156" s="52">
        <v>30.07</v>
      </c>
      <c r="G156" s="51">
        <f t="shared" si="11"/>
        <v>80</v>
      </c>
      <c r="I156" s="2"/>
    </row>
    <row r="157" spans="1:9" ht="18" x14ac:dyDescent="0.25">
      <c r="A157" s="108"/>
      <c r="B157" s="111"/>
      <c r="C157" s="64" t="s">
        <v>72</v>
      </c>
      <c r="D157" s="51" t="s">
        <v>155</v>
      </c>
      <c r="E157" s="51">
        <v>8</v>
      </c>
      <c r="F157" s="52">
        <v>24.04</v>
      </c>
      <c r="G157" s="51">
        <f t="shared" si="11"/>
        <v>64</v>
      </c>
      <c r="I157" s="2"/>
    </row>
    <row r="158" spans="1:9" ht="18" x14ac:dyDescent="0.25">
      <c r="A158" s="108"/>
      <c r="B158" s="111"/>
      <c r="C158" s="64" t="s">
        <v>72</v>
      </c>
      <c r="D158" s="51" t="s">
        <v>153</v>
      </c>
      <c r="E158" s="51">
        <v>12</v>
      </c>
      <c r="F158" s="52">
        <v>36.090000000000003</v>
      </c>
      <c r="G158" s="51">
        <f t="shared" si="11"/>
        <v>96</v>
      </c>
      <c r="I158" s="2"/>
    </row>
    <row r="159" spans="1:9" ht="18" x14ac:dyDescent="0.25">
      <c r="A159" s="108"/>
      <c r="B159" s="111"/>
      <c r="C159" s="64" t="s">
        <v>88</v>
      </c>
      <c r="D159" s="51" t="s">
        <v>156</v>
      </c>
      <c r="E159" s="51">
        <v>6</v>
      </c>
      <c r="F159" s="52">
        <v>18.03</v>
      </c>
      <c r="G159" s="51">
        <f t="shared" si="11"/>
        <v>48</v>
      </c>
      <c r="I159" s="2"/>
    </row>
    <row r="160" spans="1:9" ht="18" x14ac:dyDescent="0.25">
      <c r="A160" s="108"/>
      <c r="B160" s="111"/>
      <c r="C160" s="64" t="s">
        <v>88</v>
      </c>
      <c r="D160" s="51" t="s">
        <v>155</v>
      </c>
      <c r="E160" s="51">
        <v>5</v>
      </c>
      <c r="F160" s="52">
        <v>15.02</v>
      </c>
      <c r="G160" s="51">
        <f t="shared" si="11"/>
        <v>40</v>
      </c>
      <c r="I160" s="2"/>
    </row>
    <row r="161" spans="1:9" ht="18" x14ac:dyDescent="0.25">
      <c r="A161" s="108"/>
      <c r="B161" s="111"/>
      <c r="C161" s="64" t="s">
        <v>88</v>
      </c>
      <c r="D161" s="51" t="s">
        <v>153</v>
      </c>
      <c r="E161" s="51">
        <v>7</v>
      </c>
      <c r="F161" s="52">
        <v>21.03</v>
      </c>
      <c r="G161" s="51">
        <f t="shared" si="11"/>
        <v>56</v>
      </c>
      <c r="I161" s="2"/>
    </row>
    <row r="162" spans="1:9" ht="18" x14ac:dyDescent="0.25">
      <c r="A162" s="108"/>
      <c r="B162" s="111"/>
      <c r="C162" s="50" t="s">
        <v>36</v>
      </c>
      <c r="D162" s="51" t="s">
        <v>153</v>
      </c>
      <c r="E162" s="51">
        <v>1</v>
      </c>
      <c r="F162" s="52">
        <f>E162*3</f>
        <v>3</v>
      </c>
      <c r="G162" s="51">
        <f t="shared" si="11"/>
        <v>8</v>
      </c>
      <c r="I162" s="2"/>
    </row>
    <row r="163" spans="1:9" ht="18" x14ac:dyDescent="0.25">
      <c r="A163" s="108"/>
      <c r="B163" s="111"/>
      <c r="C163" s="64" t="s">
        <v>96</v>
      </c>
      <c r="D163" s="51" t="s">
        <v>156</v>
      </c>
      <c r="E163" s="51">
        <v>4</v>
      </c>
      <c r="F163" s="52">
        <v>12.01</v>
      </c>
      <c r="G163" s="51">
        <f t="shared" si="11"/>
        <v>32</v>
      </c>
      <c r="I163" s="2"/>
    </row>
    <row r="164" spans="1:9" ht="18" x14ac:dyDescent="0.25">
      <c r="A164" s="108"/>
      <c r="B164" s="111"/>
      <c r="C164" s="64" t="s">
        <v>96</v>
      </c>
      <c r="D164" s="51" t="s">
        <v>153</v>
      </c>
      <c r="E164" s="51">
        <v>8</v>
      </c>
      <c r="F164" s="52">
        <v>24.02</v>
      </c>
      <c r="G164" s="51">
        <f t="shared" si="11"/>
        <v>64</v>
      </c>
      <c r="I164" s="2"/>
    </row>
    <row r="165" spans="1:9" ht="18" x14ac:dyDescent="0.25">
      <c r="A165" s="108"/>
      <c r="B165" s="111"/>
      <c r="C165" s="50" t="s">
        <v>160</v>
      </c>
      <c r="D165" s="51" t="s">
        <v>153</v>
      </c>
      <c r="E165" s="51">
        <v>1</v>
      </c>
      <c r="F165" s="52">
        <f>E165*3</f>
        <v>3</v>
      </c>
      <c r="G165" s="51">
        <f t="shared" si="11"/>
        <v>8</v>
      </c>
      <c r="I165" s="2"/>
    </row>
    <row r="166" spans="1:9" ht="18" x14ac:dyDescent="0.25">
      <c r="A166" s="108"/>
      <c r="B166" s="111"/>
      <c r="C166" s="64" t="s">
        <v>46</v>
      </c>
      <c r="D166" s="51" t="s">
        <v>156</v>
      </c>
      <c r="E166" s="51">
        <v>12</v>
      </c>
      <c r="F166" s="52">
        <v>36.06</v>
      </c>
      <c r="G166" s="51">
        <f t="shared" si="11"/>
        <v>96</v>
      </c>
      <c r="I166" s="2"/>
    </row>
    <row r="167" spans="1:9" ht="18" x14ac:dyDescent="0.25">
      <c r="A167" s="108"/>
      <c r="B167" s="111"/>
      <c r="C167" s="64" t="s">
        <v>46</v>
      </c>
      <c r="D167" s="51" t="s">
        <v>161</v>
      </c>
      <c r="E167" s="51">
        <v>10</v>
      </c>
      <c r="F167" s="52">
        <v>30.03</v>
      </c>
      <c r="G167" s="51">
        <f t="shared" si="11"/>
        <v>80</v>
      </c>
      <c r="I167" s="2"/>
    </row>
    <row r="168" spans="1:9" ht="18" x14ac:dyDescent="0.25">
      <c r="A168" s="108"/>
      <c r="B168" s="111"/>
      <c r="C168" s="64" t="s">
        <v>46</v>
      </c>
      <c r="D168" s="51" t="s">
        <v>153</v>
      </c>
      <c r="E168" s="51">
        <v>15</v>
      </c>
      <c r="F168" s="52">
        <v>45.07</v>
      </c>
      <c r="G168" s="51">
        <f t="shared" si="11"/>
        <v>120</v>
      </c>
      <c r="I168" s="2"/>
    </row>
    <row r="169" spans="1:9" ht="18" x14ac:dyDescent="0.25">
      <c r="A169" s="108"/>
      <c r="B169" s="111"/>
      <c r="C169" s="50" t="s">
        <v>162</v>
      </c>
      <c r="D169" s="51" t="s">
        <v>153</v>
      </c>
      <c r="E169" s="51">
        <v>1</v>
      </c>
      <c r="F169" s="52">
        <f>E169*3</f>
        <v>3</v>
      </c>
      <c r="G169" s="51">
        <f t="shared" si="11"/>
        <v>8</v>
      </c>
      <c r="I169" s="2"/>
    </row>
    <row r="170" spans="1:9" ht="18" x14ac:dyDescent="0.25">
      <c r="A170" s="108"/>
      <c r="B170" s="111"/>
      <c r="C170" s="64" t="s">
        <v>86</v>
      </c>
      <c r="D170" s="51" t="s">
        <v>156</v>
      </c>
      <c r="E170" s="51">
        <v>1</v>
      </c>
      <c r="F170" s="52">
        <f>E170*3</f>
        <v>3</v>
      </c>
      <c r="G170" s="51">
        <f t="shared" si="11"/>
        <v>8</v>
      </c>
      <c r="I170" s="2"/>
    </row>
    <row r="171" spans="1:9" ht="18" x14ac:dyDescent="0.25">
      <c r="A171" s="108"/>
      <c r="B171" s="111"/>
      <c r="C171" s="64" t="s">
        <v>86</v>
      </c>
      <c r="D171" s="51" t="s">
        <v>153</v>
      </c>
      <c r="E171" s="51">
        <v>2</v>
      </c>
      <c r="F171" s="52">
        <v>6.01</v>
      </c>
      <c r="G171" s="51">
        <f t="shared" si="11"/>
        <v>16</v>
      </c>
      <c r="I171" s="2"/>
    </row>
    <row r="172" spans="1:9" ht="18" x14ac:dyDescent="0.25">
      <c r="A172" s="108"/>
      <c r="B172" s="111"/>
      <c r="C172" s="50" t="s">
        <v>150</v>
      </c>
      <c r="D172" s="51" t="s">
        <v>153</v>
      </c>
      <c r="E172" s="51">
        <v>4</v>
      </c>
      <c r="F172" s="52">
        <v>12.01</v>
      </c>
      <c r="G172" s="51">
        <f t="shared" si="11"/>
        <v>32</v>
      </c>
      <c r="I172" s="2"/>
    </row>
    <row r="173" spans="1:9" ht="18" x14ac:dyDescent="0.25">
      <c r="A173" s="20"/>
      <c r="B173" s="105" t="s">
        <v>163</v>
      </c>
      <c r="C173" s="106"/>
      <c r="D173" s="53"/>
      <c r="E173" s="54">
        <f>SUM(E137:E172)</f>
        <v>176</v>
      </c>
      <c r="F173" s="55">
        <f>SUM(F137:F172)</f>
        <v>528.66</v>
      </c>
      <c r="G173" s="54">
        <f t="shared" si="11"/>
        <v>1408</v>
      </c>
      <c r="I173" s="2"/>
    </row>
    <row r="174" spans="1:9" ht="18" x14ac:dyDescent="0.25">
      <c r="A174" s="107">
        <v>9</v>
      </c>
      <c r="B174" s="110" t="s">
        <v>2</v>
      </c>
      <c r="C174" s="50" t="s">
        <v>117</v>
      </c>
      <c r="D174" s="51" t="s">
        <v>164</v>
      </c>
      <c r="E174" s="51">
        <v>3</v>
      </c>
      <c r="F174" s="52">
        <f>E174*3</f>
        <v>9</v>
      </c>
      <c r="G174" s="51">
        <f t="shared" si="11"/>
        <v>24</v>
      </c>
      <c r="I174" s="2"/>
    </row>
    <row r="175" spans="1:9" ht="18" x14ac:dyDescent="0.25">
      <c r="A175" s="108"/>
      <c r="B175" s="111"/>
      <c r="C175" s="50" t="s">
        <v>55</v>
      </c>
      <c r="D175" s="51" t="s">
        <v>164</v>
      </c>
      <c r="E175" s="51">
        <v>1</v>
      </c>
      <c r="F175" s="52">
        <f>E175*3</f>
        <v>3</v>
      </c>
      <c r="G175" s="51">
        <f t="shared" si="11"/>
        <v>8</v>
      </c>
      <c r="I175" s="2"/>
    </row>
    <row r="176" spans="1:9" ht="18" x14ac:dyDescent="0.25">
      <c r="A176" s="108"/>
      <c r="B176" s="111"/>
      <c r="C176" s="50" t="s">
        <v>63</v>
      </c>
      <c r="D176" s="51" t="s">
        <v>164</v>
      </c>
      <c r="E176" s="51">
        <v>0</v>
      </c>
      <c r="F176" s="52">
        <f>E176*2.5</f>
        <v>0</v>
      </c>
      <c r="G176" s="51">
        <f t="shared" si="11"/>
        <v>0</v>
      </c>
      <c r="I176" s="2"/>
    </row>
    <row r="177" spans="1:9" ht="18" x14ac:dyDescent="0.25">
      <c r="A177" s="108"/>
      <c r="B177" s="111"/>
      <c r="C177" s="50" t="s">
        <v>88</v>
      </c>
      <c r="D177" s="51" t="s">
        <v>164</v>
      </c>
      <c r="E177" s="51">
        <v>4</v>
      </c>
      <c r="F177" s="52">
        <v>12.01</v>
      </c>
      <c r="G177" s="51">
        <f t="shared" si="11"/>
        <v>32</v>
      </c>
      <c r="I177" s="2"/>
    </row>
    <row r="178" spans="1:9" ht="18" x14ac:dyDescent="0.25">
      <c r="A178" s="108"/>
      <c r="B178" s="111"/>
      <c r="C178" s="64" t="s">
        <v>72</v>
      </c>
      <c r="D178" s="51" t="s">
        <v>165</v>
      </c>
      <c r="E178" s="51">
        <v>3</v>
      </c>
      <c r="F178" s="52">
        <f>E178*3</f>
        <v>9</v>
      </c>
      <c r="G178" s="51">
        <f t="shared" si="11"/>
        <v>24</v>
      </c>
      <c r="I178" s="2"/>
    </row>
    <row r="179" spans="1:9" ht="18" x14ac:dyDescent="0.25">
      <c r="A179" s="108"/>
      <c r="B179" s="111"/>
      <c r="C179" s="64" t="s">
        <v>72</v>
      </c>
      <c r="D179" s="51" t="s">
        <v>164</v>
      </c>
      <c r="E179" s="51">
        <v>5</v>
      </c>
      <c r="F179" s="52">
        <f>E179*3</f>
        <v>15</v>
      </c>
      <c r="G179" s="51">
        <f t="shared" si="11"/>
        <v>40</v>
      </c>
      <c r="I179" s="2"/>
    </row>
    <row r="180" spans="1:9" ht="18" x14ac:dyDescent="0.25">
      <c r="A180" s="108"/>
      <c r="B180" s="111"/>
      <c r="C180" s="64" t="s">
        <v>72</v>
      </c>
      <c r="D180" s="51" t="s">
        <v>166</v>
      </c>
      <c r="E180" s="51">
        <v>2</v>
      </c>
      <c r="F180" s="52">
        <f>E180*3</f>
        <v>6</v>
      </c>
      <c r="G180" s="51">
        <f t="shared" si="11"/>
        <v>16</v>
      </c>
      <c r="I180" s="2"/>
    </row>
    <row r="181" spans="1:9" ht="18" x14ac:dyDescent="0.25">
      <c r="A181" s="108"/>
      <c r="B181" s="111"/>
      <c r="C181" s="50" t="s">
        <v>46</v>
      </c>
      <c r="D181" s="51" t="s">
        <v>164</v>
      </c>
      <c r="E181" s="51">
        <v>6</v>
      </c>
      <c r="F181" s="52">
        <v>18.02</v>
      </c>
      <c r="G181" s="51">
        <f t="shared" si="11"/>
        <v>48</v>
      </c>
      <c r="I181" s="2"/>
    </row>
    <row r="182" spans="1:9" ht="18" x14ac:dyDescent="0.25">
      <c r="A182" s="20"/>
      <c r="B182" s="105" t="s">
        <v>167</v>
      </c>
      <c r="C182" s="106"/>
      <c r="D182" s="53"/>
      <c r="E182" s="54">
        <f>SUM(E174:E181)</f>
        <v>24</v>
      </c>
      <c r="F182" s="55">
        <f>SUM(F174:F181)</f>
        <v>72.03</v>
      </c>
      <c r="G182" s="54">
        <f t="shared" si="11"/>
        <v>192</v>
      </c>
      <c r="I182" s="2"/>
    </row>
    <row r="183" spans="1:9" ht="18" x14ac:dyDescent="0.25">
      <c r="A183" s="108">
        <v>10</v>
      </c>
      <c r="B183" s="111" t="s">
        <v>168</v>
      </c>
      <c r="C183" s="50" t="s">
        <v>88</v>
      </c>
      <c r="D183" s="51" t="s">
        <v>169</v>
      </c>
      <c r="E183" s="51">
        <v>4</v>
      </c>
      <c r="F183" s="52">
        <v>12.01</v>
      </c>
      <c r="G183" s="51">
        <f t="shared" si="11"/>
        <v>32</v>
      </c>
      <c r="I183" s="2"/>
    </row>
    <row r="184" spans="1:9" ht="18" x14ac:dyDescent="0.25">
      <c r="A184" s="108"/>
      <c r="B184" s="111"/>
      <c r="C184" s="64" t="s">
        <v>72</v>
      </c>
      <c r="D184" s="51" t="s">
        <v>169</v>
      </c>
      <c r="E184" s="51">
        <v>8</v>
      </c>
      <c r="F184" s="52">
        <v>24.04</v>
      </c>
      <c r="G184" s="51">
        <f t="shared" si="11"/>
        <v>64</v>
      </c>
      <c r="I184" s="2"/>
    </row>
    <row r="185" spans="1:9" ht="18" x14ac:dyDescent="0.25">
      <c r="A185" s="108"/>
      <c r="B185" s="111"/>
      <c r="C185" s="64" t="s">
        <v>72</v>
      </c>
      <c r="D185" s="51" t="s">
        <v>170</v>
      </c>
      <c r="E185" s="51">
        <v>2</v>
      </c>
      <c r="F185" s="52">
        <f>E185*3</f>
        <v>6</v>
      </c>
      <c r="G185" s="51">
        <f t="shared" si="11"/>
        <v>16</v>
      </c>
      <c r="I185" s="2"/>
    </row>
    <row r="186" spans="1:9" ht="18" x14ac:dyDescent="0.25">
      <c r="A186" s="108"/>
      <c r="B186" s="111"/>
      <c r="C186" s="64" t="s">
        <v>46</v>
      </c>
      <c r="D186" s="51" t="s">
        <v>169</v>
      </c>
      <c r="E186" s="51">
        <v>6</v>
      </c>
      <c r="F186" s="52">
        <v>18.02</v>
      </c>
      <c r="G186" s="51">
        <f t="shared" si="11"/>
        <v>48</v>
      </c>
      <c r="I186" s="2"/>
    </row>
    <row r="187" spans="1:9" ht="18" x14ac:dyDescent="0.25">
      <c r="A187" s="109"/>
      <c r="B187" s="112"/>
      <c r="C187" s="64" t="s">
        <v>46</v>
      </c>
      <c r="D187" s="51" t="s">
        <v>171</v>
      </c>
      <c r="E187" s="51">
        <v>2</v>
      </c>
      <c r="F187" s="52">
        <f>E187*3</f>
        <v>6</v>
      </c>
      <c r="G187" s="51">
        <f>E187*8</f>
        <v>16</v>
      </c>
      <c r="I187" s="2"/>
    </row>
    <row r="188" spans="1:9" ht="18" x14ac:dyDescent="0.25">
      <c r="A188" s="20"/>
      <c r="B188" s="105" t="s">
        <v>172</v>
      </c>
      <c r="C188" s="106"/>
      <c r="D188" s="53"/>
      <c r="E188" s="54">
        <f>SUM(E183:E187)</f>
        <v>22</v>
      </c>
      <c r="F188" s="55">
        <f>SUM(F183:F187)</f>
        <v>66.069999999999993</v>
      </c>
      <c r="G188" s="54">
        <f t="shared" si="11"/>
        <v>176</v>
      </c>
      <c r="I188" s="2"/>
    </row>
    <row r="189" spans="1:9" ht="18" x14ac:dyDescent="0.25">
      <c r="A189" s="107">
        <v>11</v>
      </c>
      <c r="B189" s="110" t="s">
        <v>173</v>
      </c>
      <c r="C189" s="50" t="s">
        <v>36</v>
      </c>
      <c r="D189" s="53" t="s">
        <v>174</v>
      </c>
      <c r="E189" s="51">
        <v>1</v>
      </c>
      <c r="F189" s="52">
        <f t="shared" ref="F189:F196" si="13">E189*3</f>
        <v>3</v>
      </c>
      <c r="G189" s="51">
        <f t="shared" si="11"/>
        <v>8</v>
      </c>
      <c r="I189" s="2"/>
    </row>
    <row r="190" spans="1:9" ht="18" x14ac:dyDescent="0.25">
      <c r="A190" s="108"/>
      <c r="B190" s="111"/>
      <c r="C190" s="50" t="s">
        <v>88</v>
      </c>
      <c r="D190" s="53" t="s">
        <v>174</v>
      </c>
      <c r="E190" s="51">
        <v>3</v>
      </c>
      <c r="F190" s="52">
        <f t="shared" si="13"/>
        <v>9</v>
      </c>
      <c r="G190" s="51">
        <f t="shared" si="11"/>
        <v>24</v>
      </c>
      <c r="I190" s="2"/>
    </row>
    <row r="191" spans="1:9" ht="18" x14ac:dyDescent="0.25">
      <c r="A191" s="108"/>
      <c r="B191" s="111"/>
      <c r="C191" s="64" t="s">
        <v>72</v>
      </c>
      <c r="D191" s="53" t="s">
        <v>174</v>
      </c>
      <c r="E191" s="51">
        <v>5</v>
      </c>
      <c r="F191" s="52">
        <f t="shared" si="13"/>
        <v>15</v>
      </c>
      <c r="G191" s="51">
        <f t="shared" si="11"/>
        <v>40</v>
      </c>
      <c r="I191" s="2"/>
    </row>
    <row r="192" spans="1:9" ht="18" x14ac:dyDescent="0.25">
      <c r="A192" s="108"/>
      <c r="B192" s="111"/>
      <c r="C192" s="64" t="s">
        <v>72</v>
      </c>
      <c r="D192" s="53" t="s">
        <v>175</v>
      </c>
      <c r="E192" s="51">
        <v>2</v>
      </c>
      <c r="F192" s="52">
        <f t="shared" si="13"/>
        <v>6</v>
      </c>
      <c r="G192" s="51">
        <f t="shared" si="11"/>
        <v>16</v>
      </c>
      <c r="I192" s="2"/>
    </row>
    <row r="193" spans="1:9" ht="18" x14ac:dyDescent="0.25">
      <c r="A193" s="108"/>
      <c r="B193" s="111"/>
      <c r="C193" s="64" t="s">
        <v>72</v>
      </c>
      <c r="D193" s="53" t="s">
        <v>176</v>
      </c>
      <c r="E193" s="51">
        <v>2</v>
      </c>
      <c r="F193" s="52">
        <f t="shared" si="13"/>
        <v>6</v>
      </c>
      <c r="G193" s="51">
        <f t="shared" si="11"/>
        <v>16</v>
      </c>
      <c r="I193" s="2"/>
    </row>
    <row r="194" spans="1:9" ht="18" x14ac:dyDescent="0.25">
      <c r="A194" s="108"/>
      <c r="B194" s="111"/>
      <c r="C194" s="64" t="s">
        <v>72</v>
      </c>
      <c r="D194" s="53" t="s">
        <v>177</v>
      </c>
      <c r="E194" s="51">
        <v>2</v>
      </c>
      <c r="F194" s="52">
        <f t="shared" si="13"/>
        <v>6</v>
      </c>
      <c r="G194" s="51">
        <f t="shared" si="11"/>
        <v>16</v>
      </c>
      <c r="I194" s="2"/>
    </row>
    <row r="195" spans="1:9" ht="18" x14ac:dyDescent="0.25">
      <c r="A195" s="108"/>
      <c r="B195" s="111"/>
      <c r="C195" s="64" t="s">
        <v>72</v>
      </c>
      <c r="D195" s="53" t="s">
        <v>178</v>
      </c>
      <c r="E195" s="51">
        <v>1</v>
      </c>
      <c r="F195" s="52">
        <f t="shared" si="13"/>
        <v>3</v>
      </c>
      <c r="G195" s="51">
        <f t="shared" ref="G195:G244" si="14">E195*8</f>
        <v>8</v>
      </c>
      <c r="I195" s="2"/>
    </row>
    <row r="196" spans="1:9" ht="18" x14ac:dyDescent="0.25">
      <c r="A196" s="108"/>
      <c r="B196" s="111"/>
      <c r="C196" s="64" t="s">
        <v>72</v>
      </c>
      <c r="D196" s="53" t="s">
        <v>179</v>
      </c>
      <c r="E196" s="51">
        <v>1</v>
      </c>
      <c r="F196" s="52">
        <f t="shared" si="13"/>
        <v>3</v>
      </c>
      <c r="G196" s="51">
        <f t="shared" si="14"/>
        <v>8</v>
      </c>
      <c r="I196" s="2"/>
    </row>
    <row r="197" spans="1:9" ht="18" x14ac:dyDescent="0.25">
      <c r="A197" s="108"/>
      <c r="B197" s="111"/>
      <c r="C197" s="50" t="s">
        <v>46</v>
      </c>
      <c r="D197" s="53" t="s">
        <v>174</v>
      </c>
      <c r="E197" s="51">
        <v>6</v>
      </c>
      <c r="F197" s="52">
        <v>18.02</v>
      </c>
      <c r="G197" s="51">
        <f t="shared" si="14"/>
        <v>48</v>
      </c>
      <c r="I197" s="2"/>
    </row>
    <row r="198" spans="1:9" ht="18" x14ac:dyDescent="0.25">
      <c r="A198" s="108"/>
      <c r="B198" s="111"/>
      <c r="C198" s="64" t="s">
        <v>96</v>
      </c>
      <c r="D198" s="53" t="s">
        <v>174</v>
      </c>
      <c r="E198" s="51">
        <v>2</v>
      </c>
      <c r="F198" s="52">
        <f>E198*3</f>
        <v>6</v>
      </c>
      <c r="G198" s="51">
        <f t="shared" si="14"/>
        <v>16</v>
      </c>
      <c r="I198" s="2"/>
    </row>
    <row r="199" spans="1:9" ht="18" x14ac:dyDescent="0.25">
      <c r="A199" s="108"/>
      <c r="B199" s="111"/>
      <c r="C199" s="64" t="s">
        <v>96</v>
      </c>
      <c r="D199" s="53" t="s">
        <v>180</v>
      </c>
      <c r="E199" s="51">
        <v>2</v>
      </c>
      <c r="F199" s="52">
        <f>E199*3</f>
        <v>6</v>
      </c>
      <c r="G199" s="51">
        <f t="shared" si="14"/>
        <v>16</v>
      </c>
      <c r="I199" s="2"/>
    </row>
    <row r="200" spans="1:9" ht="18" x14ac:dyDescent="0.25">
      <c r="A200" s="109"/>
      <c r="B200" s="112"/>
      <c r="C200" s="50" t="s">
        <v>63</v>
      </c>
      <c r="D200" s="53" t="s">
        <v>174</v>
      </c>
      <c r="E200" s="51">
        <v>0</v>
      </c>
      <c r="F200" s="52">
        <f>E200*2.5</f>
        <v>0</v>
      </c>
      <c r="G200" s="51">
        <f t="shared" si="14"/>
        <v>0</v>
      </c>
      <c r="I200" s="2"/>
    </row>
    <row r="201" spans="1:9" ht="18" x14ac:dyDescent="0.25">
      <c r="A201" s="62"/>
      <c r="B201" s="105" t="s">
        <v>181</v>
      </c>
      <c r="C201" s="106"/>
      <c r="D201" s="53"/>
      <c r="E201" s="63">
        <f>SUM(E189:E200)</f>
        <v>27</v>
      </c>
      <c r="F201" s="63">
        <f>SUM(F189:F200)</f>
        <v>81.02</v>
      </c>
      <c r="G201" s="63">
        <f t="shared" si="14"/>
        <v>216</v>
      </c>
      <c r="I201" s="2"/>
    </row>
    <row r="202" spans="1:9" ht="18" x14ac:dyDescent="0.25">
      <c r="A202" s="107">
        <v>12</v>
      </c>
      <c r="B202" s="110" t="s">
        <v>3</v>
      </c>
      <c r="C202" s="50" t="s">
        <v>61</v>
      </c>
      <c r="D202" s="51" t="s">
        <v>182</v>
      </c>
      <c r="E202" s="51">
        <v>1</v>
      </c>
      <c r="F202" s="52">
        <f t="shared" ref="F202:F207" si="15">E202*3</f>
        <v>3</v>
      </c>
      <c r="G202" s="51">
        <f t="shared" si="14"/>
        <v>8</v>
      </c>
      <c r="H202" s="11"/>
      <c r="I202" s="2"/>
    </row>
    <row r="203" spans="1:9" ht="18" x14ac:dyDescent="0.25">
      <c r="A203" s="108"/>
      <c r="B203" s="111"/>
      <c r="C203" s="50" t="s">
        <v>154</v>
      </c>
      <c r="D203" s="51" t="s">
        <v>182</v>
      </c>
      <c r="E203" s="51">
        <v>1</v>
      </c>
      <c r="F203" s="52">
        <f t="shared" si="15"/>
        <v>3</v>
      </c>
      <c r="G203" s="51">
        <f t="shared" si="14"/>
        <v>8</v>
      </c>
      <c r="I203" s="2"/>
    </row>
    <row r="204" spans="1:9" ht="18" x14ac:dyDescent="0.25">
      <c r="A204" s="108"/>
      <c r="B204" s="111"/>
      <c r="C204" s="64" t="s">
        <v>117</v>
      </c>
      <c r="D204" s="51" t="s">
        <v>183</v>
      </c>
      <c r="E204" s="51">
        <v>2</v>
      </c>
      <c r="F204" s="52">
        <f t="shared" si="15"/>
        <v>6</v>
      </c>
      <c r="G204" s="51">
        <f t="shared" si="14"/>
        <v>16</v>
      </c>
      <c r="I204" s="2"/>
    </row>
    <row r="205" spans="1:9" ht="18" x14ac:dyDescent="0.25">
      <c r="A205" s="108"/>
      <c r="B205" s="111"/>
      <c r="C205" s="64" t="s">
        <v>117</v>
      </c>
      <c r="D205" s="51" t="s">
        <v>182</v>
      </c>
      <c r="E205" s="51">
        <v>2</v>
      </c>
      <c r="F205" s="52">
        <f t="shared" si="15"/>
        <v>6</v>
      </c>
      <c r="G205" s="51">
        <f t="shared" si="14"/>
        <v>16</v>
      </c>
      <c r="I205" s="2"/>
    </row>
    <row r="206" spans="1:9" ht="18" x14ac:dyDescent="0.25">
      <c r="A206" s="108"/>
      <c r="B206" s="111"/>
      <c r="C206" s="50" t="s">
        <v>55</v>
      </c>
      <c r="D206" s="51" t="s">
        <v>182</v>
      </c>
      <c r="E206" s="51">
        <v>1</v>
      </c>
      <c r="F206" s="52">
        <f t="shared" si="15"/>
        <v>3</v>
      </c>
      <c r="G206" s="51">
        <f t="shared" si="14"/>
        <v>8</v>
      </c>
      <c r="I206" s="2"/>
    </row>
    <row r="207" spans="1:9" ht="18" x14ac:dyDescent="0.25">
      <c r="A207" s="108"/>
      <c r="B207" s="111"/>
      <c r="C207" s="50" t="s">
        <v>63</v>
      </c>
      <c r="D207" s="51" t="s">
        <v>182</v>
      </c>
      <c r="E207" s="51">
        <v>1</v>
      </c>
      <c r="F207" s="52">
        <f t="shared" si="15"/>
        <v>3</v>
      </c>
      <c r="G207" s="51">
        <f t="shared" si="14"/>
        <v>8</v>
      </c>
      <c r="I207" s="2"/>
    </row>
    <row r="208" spans="1:9" ht="18" x14ac:dyDescent="0.25">
      <c r="A208" s="108"/>
      <c r="B208" s="111"/>
      <c r="C208" s="64" t="s">
        <v>64</v>
      </c>
      <c r="D208" s="51" t="s">
        <v>183</v>
      </c>
      <c r="E208" s="51">
        <v>0</v>
      </c>
      <c r="F208" s="52">
        <f t="shared" ref="F208:F242" si="16">E208*2.5</f>
        <v>0</v>
      </c>
      <c r="G208" s="51">
        <f t="shared" si="14"/>
        <v>0</v>
      </c>
      <c r="I208" s="2"/>
    </row>
    <row r="209" spans="1:9" ht="18" x14ac:dyDescent="0.25">
      <c r="A209" s="108"/>
      <c r="B209" s="111"/>
      <c r="C209" s="64" t="s">
        <v>64</v>
      </c>
      <c r="D209" s="51" t="s">
        <v>182</v>
      </c>
      <c r="E209" s="51">
        <v>1</v>
      </c>
      <c r="F209" s="52">
        <f>E209*3</f>
        <v>3</v>
      </c>
      <c r="G209" s="51">
        <f t="shared" si="14"/>
        <v>8</v>
      </c>
      <c r="I209" s="2"/>
    </row>
    <row r="210" spans="1:9" ht="18" x14ac:dyDescent="0.25">
      <c r="A210" s="108"/>
      <c r="B210" s="111"/>
      <c r="C210" s="64" t="s">
        <v>64</v>
      </c>
      <c r="D210" s="53" t="s">
        <v>184</v>
      </c>
      <c r="E210" s="51">
        <v>0</v>
      </c>
      <c r="F210" s="52">
        <f t="shared" si="16"/>
        <v>0</v>
      </c>
      <c r="G210" s="51">
        <f t="shared" si="14"/>
        <v>0</v>
      </c>
      <c r="I210" s="2"/>
    </row>
    <row r="211" spans="1:9" ht="18" x14ac:dyDescent="0.25">
      <c r="A211" s="108"/>
      <c r="B211" s="111"/>
      <c r="C211" s="50" t="s">
        <v>159</v>
      </c>
      <c r="D211" s="51" t="s">
        <v>182</v>
      </c>
      <c r="E211" s="51">
        <v>2</v>
      </c>
      <c r="F211" s="52">
        <f t="shared" ref="F211:F241" si="17">E211*3</f>
        <v>6</v>
      </c>
      <c r="G211" s="51">
        <f t="shared" si="14"/>
        <v>16</v>
      </c>
      <c r="I211" s="2"/>
    </row>
    <row r="212" spans="1:9" ht="18" x14ac:dyDescent="0.25">
      <c r="A212" s="108"/>
      <c r="B212" s="111"/>
      <c r="C212" s="64" t="s">
        <v>88</v>
      </c>
      <c r="D212" s="51" t="s">
        <v>185</v>
      </c>
      <c r="E212" s="51">
        <v>2</v>
      </c>
      <c r="F212" s="52">
        <f t="shared" si="17"/>
        <v>6</v>
      </c>
      <c r="G212" s="51">
        <f t="shared" si="14"/>
        <v>16</v>
      </c>
      <c r="I212" s="2"/>
    </row>
    <row r="213" spans="1:9" ht="18" x14ac:dyDescent="0.25">
      <c r="A213" s="108"/>
      <c r="B213" s="111"/>
      <c r="C213" s="64" t="s">
        <v>88</v>
      </c>
      <c r="D213" s="51" t="s">
        <v>183</v>
      </c>
      <c r="E213" s="51">
        <v>1</v>
      </c>
      <c r="F213" s="52">
        <f t="shared" si="17"/>
        <v>3</v>
      </c>
      <c r="G213" s="51">
        <f t="shared" si="14"/>
        <v>8</v>
      </c>
      <c r="I213" s="2"/>
    </row>
    <row r="214" spans="1:9" ht="18" x14ac:dyDescent="0.25">
      <c r="A214" s="108"/>
      <c r="B214" s="111"/>
      <c r="C214" s="64" t="s">
        <v>88</v>
      </c>
      <c r="D214" s="51" t="s">
        <v>182</v>
      </c>
      <c r="E214" s="51">
        <v>2</v>
      </c>
      <c r="F214" s="52">
        <f t="shared" si="17"/>
        <v>6</v>
      </c>
      <c r="G214" s="51">
        <f t="shared" si="14"/>
        <v>16</v>
      </c>
      <c r="I214" s="2"/>
    </row>
    <row r="215" spans="1:9" ht="18" x14ac:dyDescent="0.25">
      <c r="A215" s="108"/>
      <c r="B215" s="111"/>
      <c r="C215" s="64" t="s">
        <v>88</v>
      </c>
      <c r="D215" s="51" t="s">
        <v>186</v>
      </c>
      <c r="E215" s="51">
        <v>2</v>
      </c>
      <c r="F215" s="52">
        <f t="shared" si="17"/>
        <v>6</v>
      </c>
      <c r="G215" s="51">
        <f t="shared" si="14"/>
        <v>16</v>
      </c>
      <c r="I215" s="2"/>
    </row>
    <row r="216" spans="1:9" ht="18" x14ac:dyDescent="0.25">
      <c r="A216" s="108"/>
      <c r="B216" s="111"/>
      <c r="C216" s="64" t="s">
        <v>72</v>
      </c>
      <c r="D216" s="51" t="s">
        <v>187</v>
      </c>
      <c r="E216" s="51">
        <v>1</v>
      </c>
      <c r="F216" s="52">
        <f t="shared" si="17"/>
        <v>3</v>
      </c>
      <c r="G216" s="51">
        <f t="shared" si="14"/>
        <v>8</v>
      </c>
      <c r="I216" s="2"/>
    </row>
    <row r="217" spans="1:9" ht="18" x14ac:dyDescent="0.25">
      <c r="A217" s="108"/>
      <c r="B217" s="111"/>
      <c r="C217" s="64" t="s">
        <v>72</v>
      </c>
      <c r="D217" s="51" t="s">
        <v>185</v>
      </c>
      <c r="E217" s="51">
        <v>3</v>
      </c>
      <c r="F217" s="52">
        <f t="shared" si="17"/>
        <v>9</v>
      </c>
      <c r="G217" s="51">
        <f t="shared" si="14"/>
        <v>24</v>
      </c>
      <c r="I217" s="2"/>
    </row>
    <row r="218" spans="1:9" ht="18" x14ac:dyDescent="0.25">
      <c r="A218" s="108"/>
      <c r="B218" s="111"/>
      <c r="C218" s="64" t="s">
        <v>72</v>
      </c>
      <c r="D218" s="51" t="s">
        <v>183</v>
      </c>
      <c r="E218" s="51">
        <v>2</v>
      </c>
      <c r="F218" s="52">
        <f t="shared" si="17"/>
        <v>6</v>
      </c>
      <c r="G218" s="51">
        <f t="shared" si="14"/>
        <v>16</v>
      </c>
      <c r="I218" s="2"/>
    </row>
    <row r="219" spans="1:9" ht="18" x14ac:dyDescent="0.25">
      <c r="A219" s="108"/>
      <c r="B219" s="111"/>
      <c r="C219" s="64" t="s">
        <v>72</v>
      </c>
      <c r="D219" s="51" t="s">
        <v>188</v>
      </c>
      <c r="E219" s="51">
        <v>1</v>
      </c>
      <c r="F219" s="52">
        <f t="shared" si="17"/>
        <v>3</v>
      </c>
      <c r="G219" s="51">
        <f t="shared" si="14"/>
        <v>8</v>
      </c>
      <c r="I219" s="2"/>
    </row>
    <row r="220" spans="1:9" ht="18" x14ac:dyDescent="0.25">
      <c r="A220" s="108"/>
      <c r="B220" s="111"/>
      <c r="C220" s="64" t="s">
        <v>72</v>
      </c>
      <c r="D220" s="51" t="s">
        <v>189</v>
      </c>
      <c r="E220" s="51">
        <v>2</v>
      </c>
      <c r="F220" s="52">
        <f t="shared" si="17"/>
        <v>6</v>
      </c>
      <c r="G220" s="51">
        <f t="shared" si="14"/>
        <v>16</v>
      </c>
      <c r="I220" s="2"/>
    </row>
    <row r="221" spans="1:9" ht="18" x14ac:dyDescent="0.25">
      <c r="A221" s="108"/>
      <c r="B221" s="111"/>
      <c r="C221" s="64" t="s">
        <v>72</v>
      </c>
      <c r="D221" s="51" t="s">
        <v>190</v>
      </c>
      <c r="E221" s="51">
        <v>1</v>
      </c>
      <c r="F221" s="52">
        <f t="shared" si="17"/>
        <v>3</v>
      </c>
      <c r="G221" s="51">
        <f t="shared" si="14"/>
        <v>8</v>
      </c>
      <c r="I221" s="2"/>
    </row>
    <row r="222" spans="1:9" ht="18" x14ac:dyDescent="0.25">
      <c r="A222" s="108"/>
      <c r="B222" s="111"/>
      <c r="C222" s="64" t="s">
        <v>72</v>
      </c>
      <c r="D222" s="51" t="s">
        <v>182</v>
      </c>
      <c r="E222" s="51">
        <v>3</v>
      </c>
      <c r="F222" s="52">
        <f t="shared" si="17"/>
        <v>9</v>
      </c>
      <c r="G222" s="51">
        <f t="shared" si="14"/>
        <v>24</v>
      </c>
      <c r="I222" s="2"/>
    </row>
    <row r="223" spans="1:9" ht="18" x14ac:dyDescent="0.25">
      <c r="A223" s="108"/>
      <c r="B223" s="111"/>
      <c r="C223" s="64" t="s">
        <v>72</v>
      </c>
      <c r="D223" s="51" t="s">
        <v>191</v>
      </c>
      <c r="E223" s="51">
        <v>2</v>
      </c>
      <c r="F223" s="52">
        <f t="shared" si="17"/>
        <v>6</v>
      </c>
      <c r="G223" s="51">
        <f t="shared" si="14"/>
        <v>16</v>
      </c>
      <c r="I223" s="2"/>
    </row>
    <row r="224" spans="1:9" ht="18" x14ac:dyDescent="0.25">
      <c r="A224" s="108"/>
      <c r="B224" s="111"/>
      <c r="C224" s="64" t="s">
        <v>72</v>
      </c>
      <c r="D224" s="51" t="s">
        <v>192</v>
      </c>
      <c r="E224" s="51">
        <v>1</v>
      </c>
      <c r="F224" s="52">
        <f t="shared" si="17"/>
        <v>3</v>
      </c>
      <c r="G224" s="51">
        <f t="shared" si="14"/>
        <v>8</v>
      </c>
      <c r="I224" s="2"/>
    </row>
    <row r="225" spans="1:9" ht="18" x14ac:dyDescent="0.25">
      <c r="A225" s="108"/>
      <c r="B225" s="111"/>
      <c r="C225" s="64" t="s">
        <v>72</v>
      </c>
      <c r="D225" s="51" t="s">
        <v>186</v>
      </c>
      <c r="E225" s="51">
        <v>2</v>
      </c>
      <c r="F225" s="52">
        <f t="shared" si="17"/>
        <v>6</v>
      </c>
      <c r="G225" s="51">
        <f t="shared" si="14"/>
        <v>16</v>
      </c>
      <c r="I225" s="2"/>
    </row>
    <row r="226" spans="1:9" ht="18" x14ac:dyDescent="0.25">
      <c r="A226" s="108"/>
      <c r="B226" s="111"/>
      <c r="C226" s="64" t="s">
        <v>72</v>
      </c>
      <c r="D226" s="51" t="s">
        <v>193</v>
      </c>
      <c r="E226" s="51">
        <v>1</v>
      </c>
      <c r="F226" s="52">
        <f t="shared" si="17"/>
        <v>3</v>
      </c>
      <c r="G226" s="51">
        <f t="shared" si="14"/>
        <v>8</v>
      </c>
      <c r="I226" s="2"/>
    </row>
    <row r="227" spans="1:9" ht="18" x14ac:dyDescent="0.25">
      <c r="A227" s="108"/>
      <c r="B227" s="111"/>
      <c r="C227" s="50" t="s">
        <v>36</v>
      </c>
      <c r="D227" s="51" t="s">
        <v>182</v>
      </c>
      <c r="E227" s="51">
        <v>1</v>
      </c>
      <c r="F227" s="52">
        <f t="shared" si="17"/>
        <v>3</v>
      </c>
      <c r="G227" s="51">
        <f t="shared" si="14"/>
        <v>8</v>
      </c>
      <c r="I227" s="2"/>
    </row>
    <row r="228" spans="1:9" ht="18" x14ac:dyDescent="0.25">
      <c r="A228" s="108"/>
      <c r="B228" s="111"/>
      <c r="C228" s="64" t="s">
        <v>96</v>
      </c>
      <c r="D228" s="51" t="s">
        <v>183</v>
      </c>
      <c r="E228" s="51">
        <v>1</v>
      </c>
      <c r="F228" s="52">
        <f t="shared" si="17"/>
        <v>3</v>
      </c>
      <c r="G228" s="51">
        <f t="shared" si="14"/>
        <v>8</v>
      </c>
      <c r="I228" s="2"/>
    </row>
    <row r="229" spans="1:9" ht="18" x14ac:dyDescent="0.25">
      <c r="A229" s="108"/>
      <c r="B229" s="111"/>
      <c r="C229" s="64" t="s">
        <v>96</v>
      </c>
      <c r="D229" s="51" t="s">
        <v>182</v>
      </c>
      <c r="E229" s="51">
        <v>2</v>
      </c>
      <c r="F229" s="52">
        <f t="shared" si="17"/>
        <v>6</v>
      </c>
      <c r="G229" s="51">
        <f t="shared" si="14"/>
        <v>16</v>
      </c>
      <c r="I229" s="2"/>
    </row>
    <row r="230" spans="1:9" ht="18" x14ac:dyDescent="0.25">
      <c r="A230" s="108"/>
      <c r="B230" s="111"/>
      <c r="C230" s="64" t="s">
        <v>46</v>
      </c>
      <c r="D230" s="51" t="s">
        <v>194</v>
      </c>
      <c r="E230" s="51">
        <v>4</v>
      </c>
      <c r="F230" s="52">
        <f t="shared" si="17"/>
        <v>12</v>
      </c>
      <c r="G230" s="51">
        <f t="shared" si="14"/>
        <v>32</v>
      </c>
      <c r="I230" s="2"/>
    </row>
    <row r="231" spans="1:9" ht="18" x14ac:dyDescent="0.25">
      <c r="A231" s="108"/>
      <c r="B231" s="111"/>
      <c r="C231" s="64" t="s">
        <v>46</v>
      </c>
      <c r="D231" s="51" t="s">
        <v>183</v>
      </c>
      <c r="E231" s="51">
        <v>2</v>
      </c>
      <c r="F231" s="52">
        <f t="shared" si="17"/>
        <v>6</v>
      </c>
      <c r="G231" s="51">
        <f t="shared" si="14"/>
        <v>16</v>
      </c>
      <c r="I231" s="2"/>
    </row>
    <row r="232" spans="1:9" ht="18" x14ac:dyDescent="0.25">
      <c r="A232" s="108"/>
      <c r="B232" s="111"/>
      <c r="C232" s="64" t="s">
        <v>46</v>
      </c>
      <c r="D232" s="51" t="s">
        <v>195</v>
      </c>
      <c r="E232" s="51">
        <v>2</v>
      </c>
      <c r="F232" s="52">
        <f t="shared" si="17"/>
        <v>6</v>
      </c>
      <c r="G232" s="51">
        <f t="shared" si="14"/>
        <v>16</v>
      </c>
      <c r="I232" s="2"/>
    </row>
    <row r="233" spans="1:9" ht="18" x14ac:dyDescent="0.25">
      <c r="A233" s="108"/>
      <c r="B233" s="111"/>
      <c r="C233" s="64" t="s">
        <v>46</v>
      </c>
      <c r="D233" s="51" t="s">
        <v>196</v>
      </c>
      <c r="E233" s="51">
        <v>1</v>
      </c>
      <c r="F233" s="52">
        <f t="shared" si="17"/>
        <v>3</v>
      </c>
      <c r="G233" s="51">
        <f t="shared" si="14"/>
        <v>8</v>
      </c>
      <c r="I233" s="2"/>
    </row>
    <row r="234" spans="1:9" ht="18" x14ac:dyDescent="0.25">
      <c r="A234" s="108"/>
      <c r="B234" s="111"/>
      <c r="C234" s="64" t="s">
        <v>46</v>
      </c>
      <c r="D234" s="51" t="s">
        <v>197</v>
      </c>
      <c r="E234" s="51">
        <v>1</v>
      </c>
      <c r="F234" s="52">
        <f t="shared" si="17"/>
        <v>3</v>
      </c>
      <c r="G234" s="51">
        <f t="shared" si="14"/>
        <v>8</v>
      </c>
      <c r="I234" s="2"/>
    </row>
    <row r="235" spans="1:9" ht="18" x14ac:dyDescent="0.25">
      <c r="A235" s="108"/>
      <c r="B235" s="111"/>
      <c r="C235" s="64" t="s">
        <v>46</v>
      </c>
      <c r="D235" s="51" t="s">
        <v>182</v>
      </c>
      <c r="E235" s="51">
        <v>5</v>
      </c>
      <c r="F235" s="52">
        <f t="shared" si="17"/>
        <v>15</v>
      </c>
      <c r="G235" s="51">
        <f t="shared" si="14"/>
        <v>40</v>
      </c>
      <c r="I235" s="2"/>
    </row>
    <row r="236" spans="1:9" ht="18" x14ac:dyDescent="0.25">
      <c r="A236" s="108"/>
      <c r="B236" s="111"/>
      <c r="C236" s="64" t="s">
        <v>46</v>
      </c>
      <c r="D236" s="51" t="s">
        <v>191</v>
      </c>
      <c r="E236" s="51">
        <v>2</v>
      </c>
      <c r="F236" s="52">
        <f t="shared" si="17"/>
        <v>6</v>
      </c>
      <c r="G236" s="51">
        <f t="shared" si="14"/>
        <v>16</v>
      </c>
      <c r="I236" s="2"/>
    </row>
    <row r="237" spans="1:9" ht="18" x14ac:dyDescent="0.25">
      <c r="A237" s="108"/>
      <c r="B237" s="111"/>
      <c r="C237" s="64" t="s">
        <v>46</v>
      </c>
      <c r="D237" s="51" t="s">
        <v>198</v>
      </c>
      <c r="E237" s="51">
        <v>2</v>
      </c>
      <c r="F237" s="52">
        <f t="shared" si="17"/>
        <v>6</v>
      </c>
      <c r="G237" s="51">
        <f t="shared" si="14"/>
        <v>16</v>
      </c>
      <c r="I237" s="2"/>
    </row>
    <row r="238" spans="1:9" ht="18" x14ac:dyDescent="0.25">
      <c r="A238" s="108"/>
      <c r="B238" s="111"/>
      <c r="C238" s="64" t="s">
        <v>46</v>
      </c>
      <c r="D238" s="51" t="s">
        <v>199</v>
      </c>
      <c r="E238" s="51">
        <v>2</v>
      </c>
      <c r="F238" s="52">
        <f t="shared" si="17"/>
        <v>6</v>
      </c>
      <c r="G238" s="51">
        <f t="shared" si="14"/>
        <v>16</v>
      </c>
      <c r="I238" s="2"/>
    </row>
    <row r="239" spans="1:9" ht="18" x14ac:dyDescent="0.25">
      <c r="A239" s="108"/>
      <c r="B239" s="111"/>
      <c r="C239" s="64" t="s">
        <v>46</v>
      </c>
      <c r="D239" s="51" t="s">
        <v>184</v>
      </c>
      <c r="E239" s="51">
        <v>2</v>
      </c>
      <c r="F239" s="52">
        <f t="shared" si="17"/>
        <v>6</v>
      </c>
      <c r="G239" s="51">
        <f t="shared" si="14"/>
        <v>16</v>
      </c>
      <c r="I239" s="2"/>
    </row>
    <row r="240" spans="1:9" ht="18" x14ac:dyDescent="0.25">
      <c r="A240" s="108"/>
      <c r="B240" s="111"/>
      <c r="C240" s="64" t="s">
        <v>46</v>
      </c>
      <c r="D240" s="51" t="s">
        <v>186</v>
      </c>
      <c r="E240" s="51">
        <v>3</v>
      </c>
      <c r="F240" s="52">
        <f t="shared" si="17"/>
        <v>9</v>
      </c>
      <c r="G240" s="51">
        <f t="shared" si="14"/>
        <v>24</v>
      </c>
      <c r="I240" s="2"/>
    </row>
    <row r="241" spans="1:12" ht="18" x14ac:dyDescent="0.25">
      <c r="A241" s="108"/>
      <c r="B241" s="111"/>
      <c r="C241" s="64" t="s">
        <v>86</v>
      </c>
      <c r="D241" s="51" t="s">
        <v>182</v>
      </c>
      <c r="E241" s="51">
        <v>1</v>
      </c>
      <c r="F241" s="52">
        <f t="shared" si="17"/>
        <v>3</v>
      </c>
      <c r="G241" s="51">
        <f t="shared" si="14"/>
        <v>8</v>
      </c>
      <c r="I241" s="2"/>
    </row>
    <row r="242" spans="1:12" ht="18" x14ac:dyDescent="0.25">
      <c r="A242" s="109"/>
      <c r="B242" s="112"/>
      <c r="C242" s="64" t="s">
        <v>86</v>
      </c>
      <c r="D242" s="51" t="s">
        <v>200</v>
      </c>
      <c r="E242" s="51">
        <v>0</v>
      </c>
      <c r="F242" s="52">
        <f t="shared" si="16"/>
        <v>0</v>
      </c>
      <c r="G242" s="51">
        <f t="shared" si="14"/>
        <v>0</v>
      </c>
      <c r="I242" s="2"/>
    </row>
    <row r="243" spans="1:12" ht="22.5" customHeight="1" x14ac:dyDescent="0.25">
      <c r="A243" s="20"/>
      <c r="B243" s="105" t="s">
        <v>201</v>
      </c>
      <c r="C243" s="106"/>
      <c r="D243" s="21"/>
      <c r="E243" s="40">
        <f>SUM(E202:E242)</f>
        <v>68</v>
      </c>
      <c r="F243" s="41">
        <f>SUM(F202:F242)</f>
        <v>204</v>
      </c>
      <c r="G243" s="40">
        <f t="shared" si="14"/>
        <v>544</v>
      </c>
      <c r="I243" s="2"/>
    </row>
    <row r="244" spans="1:12" ht="23.25" customHeight="1" x14ac:dyDescent="0.25">
      <c r="A244" s="22"/>
      <c r="B244" s="113" t="s">
        <v>202</v>
      </c>
      <c r="C244" s="114"/>
      <c r="D244" s="23"/>
      <c r="E244" s="42">
        <f>SUM(E14,E50,E62,E69,E83,E101,E136,E173,E182,E188,E201,E243)</f>
        <v>671</v>
      </c>
      <c r="F244" s="43">
        <f>SUM(F14,F50,F62,F69,F83,F101,F136,F173,F182,F188,F201,F243)</f>
        <v>2013.9999999999995</v>
      </c>
      <c r="G244" s="42">
        <f t="shared" si="14"/>
        <v>5368</v>
      </c>
    </row>
    <row r="245" spans="1:12" ht="19.5" customHeight="1" x14ac:dyDescent="0.3">
      <c r="A245" s="24"/>
      <c r="B245" s="115" t="s">
        <v>222</v>
      </c>
      <c r="C245" s="103"/>
      <c r="D245" s="103"/>
      <c r="E245" s="103"/>
      <c r="F245" s="103"/>
      <c r="G245" s="103"/>
      <c r="H245" s="25"/>
      <c r="I245" s="25"/>
      <c r="J245" s="25"/>
      <c r="K245" s="25"/>
      <c r="L245" s="25"/>
    </row>
    <row r="246" spans="1:12" ht="16.5" customHeight="1" x14ac:dyDescent="0.25">
      <c r="A246" s="26"/>
      <c r="B246" s="103" t="s">
        <v>16</v>
      </c>
      <c r="C246" s="103"/>
      <c r="D246" s="103"/>
      <c r="E246" s="103"/>
      <c r="F246" s="103"/>
      <c r="G246" s="103"/>
      <c r="H246" s="25"/>
      <c r="I246" s="25"/>
      <c r="J246" s="25"/>
      <c r="K246" s="25"/>
      <c r="L246" s="25"/>
    </row>
    <row r="247" spans="1:12" ht="18.75" x14ac:dyDescent="0.3">
      <c r="A247" s="27"/>
      <c r="B247" s="27"/>
      <c r="C247" s="27"/>
      <c r="D247" s="27"/>
      <c r="E247" s="27"/>
      <c r="F247" s="28"/>
      <c r="G247" s="27"/>
    </row>
    <row r="248" spans="1:12" ht="41.25" customHeight="1" x14ac:dyDescent="0.3">
      <c r="A248" s="27"/>
      <c r="B248" s="104" t="s">
        <v>203</v>
      </c>
      <c r="C248" s="104"/>
      <c r="D248" s="104"/>
      <c r="E248" s="104"/>
      <c r="F248" s="104"/>
      <c r="G248" s="104"/>
    </row>
    <row r="249" spans="1:12" ht="18.75" x14ac:dyDescent="0.3">
      <c r="A249" s="27"/>
      <c r="B249" s="29"/>
      <c r="C249" s="29"/>
      <c r="D249" s="29"/>
      <c r="E249" s="29"/>
      <c r="F249" s="29"/>
      <c r="G249" s="29"/>
    </row>
    <row r="251" spans="1:12" x14ac:dyDescent="0.25">
      <c r="H251" s="30"/>
      <c r="I251" s="30"/>
      <c r="J251" s="30"/>
      <c r="K251" s="30"/>
    </row>
    <row r="252" spans="1:12" x14ac:dyDescent="0.25">
      <c r="H252" s="30"/>
      <c r="I252" s="30"/>
      <c r="J252" s="31"/>
      <c r="K252" s="31"/>
    </row>
  </sheetData>
  <mergeCells count="41">
    <mergeCell ref="A1:G1"/>
    <mergeCell ref="A3:A13"/>
    <mergeCell ref="B3:B13"/>
    <mergeCell ref="B14:C14"/>
    <mergeCell ref="A15:A49"/>
    <mergeCell ref="B15:B49"/>
    <mergeCell ref="B50:C50"/>
    <mergeCell ref="A51:A61"/>
    <mergeCell ref="B51:B61"/>
    <mergeCell ref="B62:C62"/>
    <mergeCell ref="A63:A68"/>
    <mergeCell ref="B63:B68"/>
    <mergeCell ref="B69:C69"/>
    <mergeCell ref="A70:A82"/>
    <mergeCell ref="B70:B82"/>
    <mergeCell ref="B83:C83"/>
    <mergeCell ref="A84:A100"/>
    <mergeCell ref="B84:B100"/>
    <mergeCell ref="A102:A135"/>
    <mergeCell ref="B102:B135"/>
    <mergeCell ref="B136:C136"/>
    <mergeCell ref="A137:A172"/>
    <mergeCell ref="B137:B172"/>
    <mergeCell ref="A174:A181"/>
    <mergeCell ref="B174:B181"/>
    <mergeCell ref="B182:C182"/>
    <mergeCell ref="A183:A187"/>
    <mergeCell ref="B183:B187"/>
    <mergeCell ref="B173:C173"/>
    <mergeCell ref="B101:C101"/>
    <mergeCell ref="B243:C243"/>
    <mergeCell ref="B244:C244"/>
    <mergeCell ref="B245:G245"/>
    <mergeCell ref="B201:C201"/>
    <mergeCell ref="B202:B242"/>
    <mergeCell ref="B246:G246"/>
    <mergeCell ref="B248:G248"/>
    <mergeCell ref="B188:C188"/>
    <mergeCell ref="A189:A200"/>
    <mergeCell ref="B189:B200"/>
    <mergeCell ref="A202:A242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PMEGP Target for 1&amp;2nd Loan</vt:lpstr>
      <vt:lpstr>1st Loan District Wise</vt:lpstr>
      <vt:lpstr>BANK WISE (May be Rectifed)</vt:lpstr>
      <vt:lpstr>BRANCH WISE (May be Rectified)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2023-07-21T10:52:23Z</dcterms:modified>
</cp:coreProperties>
</file>